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.tib.local\006-MD\001-Fund\001-Sabad\صندوق و سبد\افشای پرتفوی برای سازمان\صندوق سپاس\99\8\"/>
    </mc:Choice>
  </mc:AlternateContent>
  <bookViews>
    <workbookView xWindow="0" yWindow="0" windowWidth="28800" windowHeight="12300" tabRatio="917" activeTab="13"/>
  </bookViews>
  <sheets>
    <sheet name="0" sheetId="16" r:id="rId1"/>
    <sheet name="سهام" sheetId="1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Print_Area" localSheetId="0">'0'!$A$1:$T$33</definedName>
    <definedName name="_xlnm.Print_Area" localSheetId="2">'اوراق مشارکت'!$A$1:$AK$19</definedName>
    <definedName name="_xlnm.Print_Area" localSheetId="3">'تعدیل قیمت'!$A$1:$M$10</definedName>
    <definedName name="_xlnm.Print_Area" localSheetId="4">سپرده!$A$1:$S$29</definedName>
    <definedName name="_xlnm.Print_Titles" localSheetId="8">'درآمد ناشی از فروش'!$1:$5</definedName>
    <definedName name="_xlnm.Print_Titles" localSheetId="9">'سرمایه‌گذاری در سهام'!$1:$5</definedName>
  </definedNames>
  <calcPr calcId="162913"/>
</workbook>
</file>

<file path=xl/calcChain.xml><?xml version="1.0" encoding="utf-8"?>
<calcChain xmlns="http://schemas.openxmlformats.org/spreadsheetml/2006/main">
  <c r="G9" i="15" l="1"/>
  <c r="I31" i="13"/>
  <c r="E31" i="13"/>
  <c r="E60" i="11" l="1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Q6" i="9"/>
  <c r="M6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29" i="6" s="1"/>
  <c r="C8" i="15" l="1"/>
  <c r="E5" i="14" l="1"/>
  <c r="E10" i="14" l="1"/>
  <c r="I59" i="10"/>
  <c r="Q40" i="7"/>
  <c r="Q5" i="6"/>
  <c r="C5" i="4"/>
  <c r="AC5" i="3"/>
  <c r="K5" i="6"/>
  <c r="O5" i="3"/>
  <c r="A3" i="15"/>
  <c r="A3" i="14"/>
  <c r="A3" i="13"/>
  <c r="A3" i="12"/>
  <c r="A3" i="11"/>
  <c r="A3" i="10"/>
  <c r="A33" i="9"/>
  <c r="A3" i="9"/>
  <c r="A3" i="8"/>
  <c r="A3" i="7"/>
  <c r="A3" i="6"/>
  <c r="A3" i="4"/>
  <c r="A3" i="3"/>
  <c r="Q30" i="9"/>
  <c r="E59" i="10" l="1"/>
  <c r="G59" i="10"/>
  <c r="M59" i="10"/>
  <c r="O59" i="10"/>
  <c r="Q59" i="10"/>
  <c r="I17" i="8"/>
  <c r="K17" i="8"/>
  <c r="M17" i="8"/>
  <c r="O17" i="8"/>
  <c r="Q17" i="8"/>
  <c r="S17" i="8"/>
  <c r="I40" i="7"/>
  <c r="K40" i="7"/>
  <c r="M40" i="7"/>
  <c r="O40" i="7"/>
  <c r="S40" i="7"/>
  <c r="K29" i="6"/>
  <c r="M29" i="6"/>
  <c r="O29" i="6"/>
  <c r="S29" i="6"/>
  <c r="E43" i="1"/>
  <c r="G43" i="1"/>
  <c r="K43" i="1"/>
  <c r="M43" i="1"/>
  <c r="O43" i="1"/>
  <c r="U43" i="1"/>
  <c r="W43" i="1"/>
  <c r="Y43" i="1"/>
  <c r="K17" i="12" l="1"/>
  <c r="C17" i="12"/>
  <c r="E17" i="12"/>
  <c r="E30" i="9"/>
  <c r="E36" i="9" s="1"/>
  <c r="E55" i="9" s="1"/>
  <c r="AK14" i="3" l="1"/>
  <c r="S60" i="11" l="1"/>
  <c r="C6" i="15" s="1"/>
  <c r="O60" i="11"/>
  <c r="G30" i="9"/>
  <c r="G36" i="9" s="1"/>
  <c r="G55" i="9" s="1"/>
  <c r="I30" i="9"/>
  <c r="I36" i="9" s="1"/>
  <c r="I55" i="9" s="1"/>
  <c r="M30" i="9"/>
  <c r="M36" i="9" s="1"/>
  <c r="M55" i="9" s="1"/>
  <c r="O30" i="9"/>
  <c r="O36" i="9" s="1"/>
  <c r="O55" i="9" s="1"/>
  <c r="Q36" i="9"/>
  <c r="Q55" i="9" s="1"/>
  <c r="C60" i="11"/>
  <c r="G60" i="11"/>
  <c r="I60" i="11"/>
  <c r="M60" i="11"/>
  <c r="Q60" i="11"/>
  <c r="U60" i="11"/>
  <c r="K60" i="11" l="1"/>
  <c r="G17" i="12" l="1"/>
  <c r="O17" i="12"/>
  <c r="M17" i="12"/>
  <c r="I17" i="12"/>
  <c r="W14" i="3"/>
  <c r="AA14" i="3"/>
  <c r="AG14" i="3"/>
  <c r="AI14" i="3"/>
  <c r="S14" i="3"/>
  <c r="Q14" i="3"/>
  <c r="Q17" i="12" l="1"/>
  <c r="C7" i="15" s="1"/>
  <c r="C9" i="15" l="1"/>
  <c r="E8" i="15" l="1"/>
  <c r="E6" i="15"/>
  <c r="E9" i="15" s="1"/>
  <c r="E7" i="15"/>
</calcChain>
</file>

<file path=xl/sharedStrings.xml><?xml version="1.0" encoding="utf-8"?>
<sst xmlns="http://schemas.openxmlformats.org/spreadsheetml/2006/main" count="904" uniqueCount="231">
  <si>
    <t>صندوق سرمایه‌گذاری پاداش سهامداری توسعه یکم</t>
  </si>
  <si>
    <t>صورت وضعیت پورتفوی</t>
  </si>
  <si>
    <t>نام شرکت</t>
  </si>
  <si>
    <t>1399/04/31</t>
  </si>
  <si>
    <t>تغییرات طی دوره</t>
  </si>
  <si>
    <t>1399/05/31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</si>
  <si>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</si>
  <si>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</si>
  <si>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</si>
  <si>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</si>
  <si>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</si>
  <si>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</si>
  <si>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</si>
  <si>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</si>
  <si>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 پاسارگاد</t>
  </si>
  <si>
    <t>بانک صادرات ایران</t>
  </si>
  <si>
    <t>بانک‌اقتصادنوین‌</t>
  </si>
  <si>
    <t>ریل پردازسیر</t>
  </si>
  <si>
    <t>گروه  صنایع کاغذ پارس</t>
  </si>
  <si>
    <t>مخابرات ایران</t>
  </si>
  <si>
    <t>ملی‌ صنایع‌ مس‌ ایران‌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</si>
  <si>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</si>
  <si>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</si>
  <si>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</si>
  <si>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</si>
  <si>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</si>
  <si>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</si>
  <si>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</si>
  <si>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</si>
  <si>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</si>
  <si>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سپهر14021206</t>
  </si>
  <si>
    <t>بله</t>
  </si>
  <si>
    <t>1398/12/06</t>
  </si>
  <si>
    <t>1402/12/06</t>
  </si>
  <si>
    <t>اجاره دولتي آپرورش-تمدن991118</t>
  </si>
  <si>
    <t>1395/11/18</t>
  </si>
  <si>
    <t>1399/11/18</t>
  </si>
  <si>
    <t>اجاره ریل پردازسیر021212</t>
  </si>
  <si>
    <t>1397/12/12</t>
  </si>
  <si>
    <t>1402/12/12</t>
  </si>
  <si>
    <t>صكوك مرابحه سايپا412-3ماهه 16%</t>
  </si>
  <si>
    <t>1397/12/20</t>
  </si>
  <si>
    <t>1401/12/20</t>
  </si>
  <si>
    <t>منفعت صبا اروند امید14001113</t>
  </si>
  <si>
    <t>1397/11/13</t>
  </si>
  <si>
    <t>1400/11/13</t>
  </si>
  <si>
    <t>مرابحه سلامت6واجدشرايط خاص1400</t>
  </si>
  <si>
    <t>1396/09/22</t>
  </si>
  <si>
    <t>1400/09/22</t>
  </si>
  <si>
    <t>قیمت پایانی</t>
  </si>
  <si>
    <t>مبلغ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</si>
  <si>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</si>
  <si>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</si>
  <si>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</si>
  <si>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</si>
  <si>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</si>
  <si>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</si>
  <si>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</si>
  <si>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</si>
  <si>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</si>
  <si>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</si>
  <si>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</si>
  <si>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</si>
  <si>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</si>
  <si>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بانک تجارت بورس کالا</t>
  </si>
  <si>
    <t>بانک آینده مرکزی</t>
  </si>
  <si>
    <t>بانک گردشگری وزرا</t>
  </si>
  <si>
    <t>بانک ایران زمین فاطمی</t>
  </si>
  <si>
    <t>بانک ایران زمین شیخ بهایی</t>
  </si>
  <si>
    <t>بانک شهر ایران زمین مهستان</t>
  </si>
  <si>
    <t xml:space="preserve">بانک گردشگری 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</si>
  <si>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</si>
  <si>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</si>
  <si>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</si>
  <si>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</si>
  <si>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</si>
  <si>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</si>
  <si>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</si>
  <si>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</si>
  <si>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</si>
  <si>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رهنی کرمان موتور14001130</t>
  </si>
  <si>
    <t>منفعت صبا اروند تمدن14001113</t>
  </si>
  <si>
    <t>اجاره هواپيمايي ماهان 9903</t>
  </si>
  <si>
    <t>بانک کشاورزی مرکز تجاری گلستان</t>
  </si>
  <si>
    <t>بانک شهر احمد قصیر</t>
  </si>
  <si>
    <t>بانک پاسارگاد شهران</t>
  </si>
  <si>
    <t>بانک پارسیان اوین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</si>
  <si>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</si>
  <si>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</si>
  <si>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</si>
  <si>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</si>
  <si>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</si>
  <si>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</si>
  <si>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مدیریت صنعت شوینده ت.ص.بهشهر</t>
  </si>
  <si>
    <t>بهای فروش</t>
  </si>
  <si>
    <t>ارزش دفتری</t>
  </si>
  <si>
    <t>سود و زیان ناشی از تغییر قیمت</t>
  </si>
  <si>
    <t>پتروشیمی زاگرس</t>
  </si>
  <si>
    <t>پتروشیمی نوری</t>
  </si>
  <si>
    <t>مرابحه سلامت6واجدشرایط خاص1400</t>
  </si>
  <si>
    <t>اجاره دولتی آپرورش-تمدن991118</t>
  </si>
  <si>
    <t>صکوک مرابحه سایپا412-3ماهه 16%</t>
  </si>
  <si>
    <t>سود و زیان ناشی از فروش</t>
  </si>
  <si>
    <t>اجاره هواپیمایی ماهان 9903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</si>
  <si>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</si>
  <si>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</si>
  <si>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</si>
  <si>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</si>
  <si>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</si>
  <si>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</si>
  <si>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</si>
  <si>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</si>
  <si>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</si>
  <si>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</si>
  <si>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</si>
  <si>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</si>
  <si>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</si>
  <si>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</si>
  <si>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</si>
  <si>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</si>
  <si>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‫صورت وضعیت پورتفوی</t>
  </si>
  <si>
    <t>فولاد هرمزگان جنوب</t>
  </si>
  <si>
    <t>مس‌ شهیدباهنر</t>
  </si>
  <si>
    <t>ایران‌ خودرو</t>
  </si>
  <si>
    <t>گروه مپنا (سهامی عام)</t>
  </si>
  <si>
    <t>سرمایه‌گذاری‌صندوق‌بازنشستگی‌</t>
  </si>
  <si>
    <t>سرمایه‌گذاری‌غدیر(هلدینگ‌</t>
  </si>
  <si>
    <t>گروه‌بهمن‌</t>
  </si>
  <si>
    <t>پالایش نفت اصفهان</t>
  </si>
  <si>
    <t>معدنی‌وصنعتی‌چادرملو</t>
  </si>
  <si>
    <t>معدنی و صنعتی گل گهر</t>
  </si>
  <si>
    <t>فولاد  خوزستان</t>
  </si>
  <si>
    <t>سرمایه گذاری پردیس</t>
  </si>
  <si>
    <t>بانک ملت</t>
  </si>
  <si>
    <t>پتروشیمی پردیس</t>
  </si>
  <si>
    <t>صنایع پتروشیمی خلیج فارس</t>
  </si>
  <si>
    <t>توسعه مولد نیروگاهی جهرم</t>
  </si>
  <si>
    <t>تولیدی فولاد سپید فراب کویر</t>
  </si>
  <si>
    <t>کارخانجات‌تولیدی‌شیشه‌رازی‌</t>
  </si>
  <si>
    <t>حفاری شمال</t>
  </si>
  <si>
    <t>س. نفت و گاز و پتروشیمی تأمین</t>
  </si>
  <si>
    <t>بانک‌پارسیان‌</t>
  </si>
  <si>
    <t>پارس‌ خودرو</t>
  </si>
  <si>
    <t>گسترش‌سرمایه‌گذاری‌ایران‌خودرو</t>
  </si>
  <si>
    <t>بانک تجارت</t>
  </si>
  <si>
    <t>سهامی ذوب آهن  اصفهان</t>
  </si>
  <si>
    <t>سرمایه‌گذاری‌توکافولاد(هلدینگ</t>
  </si>
  <si>
    <t>زامیاد</t>
  </si>
  <si>
    <t>فرآوری‌موادمعدنی‌ایران‌</t>
  </si>
  <si>
    <t>قند ثابت‌ خراسان‌</t>
  </si>
  <si>
    <t>صندوق س. با درآمد ثابت کمند</t>
  </si>
  <si>
    <t>ملی‌ سرب‌وروی‌ ایران‌</t>
  </si>
  <si>
    <t>توسعه‌معادن‌وفلزات‌</t>
  </si>
  <si>
    <t>ایران‌ارقام‌</t>
  </si>
  <si>
    <t>سالمین‌</t>
  </si>
  <si>
    <t>سایپا</t>
  </si>
  <si>
    <t>پالایش نفت بندرعباس</t>
  </si>
  <si>
    <t>شرکت آهن و فولاد ارفع</t>
  </si>
  <si>
    <t>پالایش نفت تهران</t>
  </si>
  <si>
    <t>پست بانک ایران</t>
  </si>
  <si>
    <t>صنایع‌ لاستیکی‌  سهند</t>
  </si>
  <si>
    <t>پالایش نفت لاوان</t>
  </si>
  <si>
    <t>نقل به صفحه بعد</t>
  </si>
  <si>
    <t>نقل از صفحه قبل</t>
  </si>
  <si>
    <t>آتیه داده پرداز</t>
  </si>
  <si>
    <t>بانک کشاورزی مرکزی</t>
  </si>
  <si>
    <t>‫برای ماه منتهی به 1399/08/30</t>
  </si>
  <si>
    <t>1399/08/30</t>
  </si>
  <si>
    <t>سرمایه گذاری تامین اجتماعی</t>
  </si>
  <si>
    <t>700794079668</t>
  </si>
  <si>
    <t>سپرده کوتاه مدت</t>
  </si>
  <si>
    <t>1395/07/14</t>
  </si>
  <si>
    <t>100814617287</t>
  </si>
  <si>
    <t>حساب جاری</t>
  </si>
  <si>
    <t>1396/01/23</t>
  </si>
  <si>
    <t>104456251</t>
  </si>
  <si>
    <t>1398/05/09</t>
  </si>
  <si>
    <t>0203406678007</t>
  </si>
  <si>
    <t>1398/05/12</t>
  </si>
  <si>
    <t>155-9967-654551-1</t>
  </si>
  <si>
    <t>1398/05/28</t>
  </si>
  <si>
    <t>107-985-1285376-1</t>
  </si>
  <si>
    <t>سپرده بلند مدت</t>
  </si>
  <si>
    <t>1398/06/06</t>
  </si>
  <si>
    <t>109-985-1285376-1</t>
  </si>
  <si>
    <t>109-840-1285376-1</t>
  </si>
  <si>
    <t>107-840-1285376-1</t>
  </si>
  <si>
    <t>0302081208005</t>
  </si>
  <si>
    <t>1398/06/12</t>
  </si>
  <si>
    <t>700838279092</t>
  </si>
  <si>
    <t>1398/07/14</t>
  </si>
  <si>
    <t>107-13-1285376-1</t>
  </si>
  <si>
    <t>1398/07/23</t>
  </si>
  <si>
    <t>109-13-1285376-1</t>
  </si>
  <si>
    <t>47000991167603</t>
  </si>
  <si>
    <t>1398/10/08</t>
  </si>
  <si>
    <t>155-1197-654551-4</t>
  </si>
  <si>
    <t>1399/01/31</t>
  </si>
  <si>
    <t>155-1197-654551-5</t>
  </si>
  <si>
    <t>155-1197-654551-6</t>
  </si>
  <si>
    <t>40105095059600</t>
  </si>
  <si>
    <t>1399/06/02</t>
  </si>
  <si>
    <t>964276858</t>
  </si>
  <si>
    <t>1399/07/23</t>
  </si>
  <si>
    <t>964330158</t>
  </si>
  <si>
    <t>401-05246703-607</t>
  </si>
  <si>
    <t>308-420-14069480-1</t>
  </si>
  <si>
    <t>1399/09/01</t>
  </si>
  <si>
    <t/>
  </si>
  <si>
    <t>1400/11/30</t>
  </si>
  <si>
    <t>1399/03/09</t>
  </si>
  <si>
    <t>1399/04/10</t>
  </si>
  <si>
    <t>1399/07/10</t>
  </si>
  <si>
    <t>1399/07/30</t>
  </si>
  <si>
    <t>1399/06/05</t>
  </si>
  <si>
    <t>1399/02/15</t>
  </si>
  <si>
    <t>1399/05/12</t>
  </si>
  <si>
    <t>1399/01/30</t>
  </si>
  <si>
    <t>گروه صنایع کاغذ پارس</t>
  </si>
  <si>
    <t>سلف موازی برق ماهتاب گستر001</t>
  </si>
  <si>
    <t>876143770</t>
  </si>
  <si>
    <t>700835785240</t>
  </si>
  <si>
    <t>0400851293007</t>
  </si>
  <si>
    <t>155-1197-654551-1</t>
  </si>
  <si>
    <t>155-1197-654551-2</t>
  </si>
  <si>
    <t>155-1197-654551-3</t>
  </si>
  <si>
    <t>308-456-14069480-1</t>
  </si>
  <si>
    <t>6174824086</t>
  </si>
  <si>
    <t>40104295566603</t>
  </si>
  <si>
    <t>برای ماه منتهی به 1399/08/30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</si>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</sst>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#,###;\(#,###\);\-"/>
    <numFmt numFmtId="166" formatCode="_(* #,##0_);_(* \(#,##0\);_(* &quot;-&quot;??_);_(@_)"/>
    <numFmt numFmtId="167" formatCode="0.00%;\-;\-"/>
    <numFmt numFmtId="168" formatCode="0.00%;\(0.00%\);\-"/>
    <numFmt numFmtId="169" formatCode="0.00000"/>
    <numFmt numFmtId="170" formatCode="#,###.0;\(#,###.0\);\-"/>
    <numFmt numFmtId="171" formatCode="0%;\(0%\);\-"/>
    <numFmt numFmtId="172" formatCode="_(* #,##0.000_);_(* \(#,##0.000\);_(* &quot;-&quot;??_);_(@_)"/>
  </numFmts>
  <fonts count="16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sz val="11"/>
      <name val="B Nazanin"/>
      <charset val="178"/>
    </font>
    <font>
      <sz val="11"/>
      <color indexed="8"/>
      <name val="Arial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1"/>
      <name val="Calibri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11"/>
      <color rgb="FF000000"/>
      <name val="B Nazanin"/>
      <charset val="178"/>
    </font>
    <font>
      <sz val="12"/>
      <color rgb="FFFF0000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9" fontId="11" fillId="0" borderId="0" applyFont="0" applyFill="0" applyBorder="0" applyAlignment="0" applyProtection="0"/>
  </cellStyleXfs>
  <cellXfs count="115">
    <xf numFmtId="0" fontId="0" fillId="0" borderId="0" xfId="0"/>
    <xf numFmtId="0" fontId="5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6" fontId="9" fillId="0" borderId="0" xfId="1" applyNumberFormat="1" applyFont="1" applyFill="1" applyAlignment="1">
      <alignment horizontal="center" vertical="center"/>
    </xf>
    <xf numFmtId="166" fontId="10" fillId="0" borderId="0" xfId="1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70" fontId="2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164" fontId="2" fillId="0" borderId="0" xfId="1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2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168" fontId="2" fillId="0" borderId="1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168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8" fontId="2" fillId="0" borderId="0" xfId="0" applyNumberFormat="1" applyFont="1" applyBorder="1" applyAlignment="1">
      <alignment vertical="center"/>
    </xf>
    <xf numFmtId="166" fontId="2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166" fontId="2" fillId="0" borderId="0" xfId="0" applyNumberFormat="1" applyFont="1" applyAlignment="1">
      <alignment vertical="center"/>
    </xf>
    <xf numFmtId="0" fontId="10" fillId="0" borderId="0" xfId="0" applyFont="1" applyFill="1" applyAlignment="1">
      <alignment vertical="center"/>
    </xf>
    <xf numFmtId="165" fontId="10" fillId="0" borderId="0" xfId="0" applyNumberFormat="1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165" fontId="10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9" fillId="0" borderId="0" xfId="0" applyNumberFormat="1" applyFont="1" applyFill="1" applyAlignment="1">
      <alignment vertical="center"/>
    </xf>
    <xf numFmtId="3" fontId="10" fillId="0" borderId="0" xfId="0" applyNumberFormat="1" applyFont="1" applyFill="1" applyAlignment="1">
      <alignment vertical="center"/>
    </xf>
    <xf numFmtId="166" fontId="10" fillId="0" borderId="0" xfId="1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165" fontId="3" fillId="0" borderId="0" xfId="0" applyNumberFormat="1" applyFont="1" applyFill="1" applyAlignment="1">
      <alignment vertical="center"/>
    </xf>
    <xf numFmtId="166" fontId="2" fillId="0" borderId="0" xfId="1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5" fontId="3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10" fontId="2" fillId="0" borderId="0" xfId="3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9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0" fontId="2" fillId="0" borderId="0" xfId="0" applyNumberFormat="1" applyFont="1" applyAlignment="1">
      <alignment vertical="center"/>
    </xf>
    <xf numFmtId="10" fontId="2" fillId="0" borderId="1" xfId="0" applyNumberFormat="1" applyFont="1" applyBorder="1" applyAlignment="1">
      <alignment vertical="center"/>
    </xf>
    <xf numFmtId="10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 wrapText="1"/>
    </xf>
    <xf numFmtId="3" fontId="15" fillId="0" borderId="0" xfId="0" applyNumberFormat="1" applyFont="1" applyFill="1" applyAlignment="1">
      <alignment vertical="center"/>
    </xf>
    <xf numFmtId="172" fontId="2" fillId="0" borderId="0" xfId="1" applyNumberFormat="1" applyFont="1" applyAlignment="1">
      <alignment vertical="center"/>
    </xf>
    <xf numFmtId="165" fontId="2" fillId="0" borderId="0" xfId="0" applyNumberFormat="1" applyFont="1" applyBorder="1" applyAlignment="1">
      <alignment horizontal="center" vertical="center"/>
    </xf>
    <xf numFmtId="168" fontId="2" fillId="0" borderId="0" xfId="0" applyNumberFormat="1" applyFont="1" applyBorder="1" applyAlignment="1">
      <alignment horizontal="center" vertical="center"/>
    </xf>
    <xf numFmtId="171" fontId="3" fillId="0" borderId="0" xfId="0" applyNumberFormat="1" applyFont="1" applyAlignment="1">
      <alignment horizontal="center" vertical="center"/>
    </xf>
    <xf numFmtId="171" fontId="2" fillId="0" borderId="0" xfId="0" applyNumberFormat="1" applyFont="1" applyAlignment="1">
      <alignment horizontal="center" vertical="center"/>
    </xf>
    <xf numFmtId="171" fontId="2" fillId="0" borderId="0" xfId="0" applyNumberFormat="1" applyFont="1" applyBorder="1" applyAlignment="1">
      <alignment horizontal="center" vertical="center"/>
    </xf>
    <xf numFmtId="37" fontId="7" fillId="0" borderId="0" xfId="2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212726</xdr:colOff>
      <xdr:row>1</xdr:row>
      <xdr:rowOff>219075</xdr:rowOff>
    </xdr:from>
    <xdr:to>
      <xdr:col>14</xdr:col>
      <xdr:colOff>76201</xdr:colOff>
      <xdr:row>12</xdr:row>
      <xdr:rowOff>121080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9499799" y="447675"/>
          <a:ext cx="2606675" cy="2416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T24"/>
  <sheetViews>
    <sheetView rightToLeft="1" view="pageBreakPreview" topLeftCell="A16" zoomScaleNormal="100" zoomScaleSheetLayoutView="100" workbookViewId="0">
      <selection activeCell="S25" sqref="S25"/>
    </sheetView>
  </sheetViews>
  <sheetFormatPr defaultColWidth="4.28515625" defaultRowHeight="18" x14ac:dyDescent="0.25"/>
  <cols>
    <col min="1" max="16384" width="4.28515625" style="50"/>
  </cols>
  <sheetData>
    <row r="22" spans="1:20" ht="39.950000000000003" customHeight="1" x14ac:dyDescent="0.25">
      <c r="A22" s="98" t="s">
        <v>0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</row>
    <row r="23" spans="1:20" ht="39.950000000000003" customHeight="1" x14ac:dyDescent="0.25">
      <c r="A23" s="98" t="s">
        <v>120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</row>
    <row r="24" spans="1:20" ht="39.950000000000003" customHeight="1" x14ac:dyDescent="0.25">
      <c r="A24" s="98" t="s">
        <v>166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</row>
  </sheetData>
  <sheetProtection algorithmName="SHA-512" hashValue="SO6782Hs+F8bVLGCZyB4EPa5WbiTd3he/+1Xdz9JyG7XYE68smtlTx8ahWikE842eWUPd4/QkYyvgCJJPB+q4w==" saltValue="awJC194RB8Vw3IzHn2kgxw==" spinCount="100000" sheet="1" objects="1" scenarios="1" selectLockedCells="1" autoFilter="0" selectUnlockedCells="1"/>
  <mergeCells count="3">
    <mergeCell ref="A24:T24"/>
    <mergeCell ref="A23:T23"/>
    <mergeCell ref="A22:T22"/>
  </mergeCells>
  <printOptions horizontalCentered="1"/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1"/>
  <sheetViews>
    <sheetView rightToLeft="1" view="pageBreakPreview" topLeftCell="A4" zoomScale="115" zoomScaleNormal="100" zoomScaleSheetLayoutView="115" zoomScalePageLayoutView="90" workbookViewId="0">
      <selection activeCell="E58" sqref="E58"/>
    </sheetView>
  </sheetViews>
  <sheetFormatPr defaultColWidth="9.140625" defaultRowHeight="18.75" x14ac:dyDescent="0.25"/>
  <cols>
    <col min="1" max="1" width="29.42578125" style="42" customWidth="1"/>
    <col min="2" max="2" width="1" style="42" customWidth="1"/>
    <col min="3" max="3" width="9.140625" style="42" customWidth="1"/>
    <col min="4" max="4" width="1" style="42" customWidth="1"/>
    <col min="5" max="5" width="20" style="42" bestFit="1" customWidth="1"/>
    <col min="6" max="6" width="1" style="42" customWidth="1"/>
    <col min="7" max="7" width="17.140625" style="42" customWidth="1"/>
    <col min="8" max="8" width="1" style="42" customWidth="1"/>
    <col min="9" max="9" width="19.42578125" style="42" customWidth="1"/>
    <col min="10" max="10" width="1" style="42" customWidth="1"/>
    <col min="11" max="11" width="11.42578125" style="42" customWidth="1"/>
    <col min="12" max="12" width="1" style="42" customWidth="1"/>
    <col min="13" max="13" width="14.42578125" style="42" bestFit="1" customWidth="1"/>
    <col min="14" max="14" width="1" style="42" customWidth="1"/>
    <col min="15" max="15" width="20.28515625" style="42" customWidth="1"/>
    <col min="16" max="16" width="1" style="42" customWidth="1"/>
    <col min="17" max="17" width="18.85546875" style="42" bestFit="1" customWidth="1"/>
    <col min="18" max="18" width="1" style="42" customWidth="1"/>
    <col min="19" max="19" width="17.5703125" style="42" customWidth="1"/>
    <col min="20" max="20" width="1" style="42" customWidth="1"/>
    <col min="21" max="21" width="11.5703125" style="42" customWidth="1"/>
    <col min="22" max="22" width="2" style="42" customWidth="1"/>
    <col min="23" max="23" width="9.140625" style="42" customWidth="1"/>
    <col min="24" max="24" width="25.28515625" style="42" bestFit="1" customWidth="1"/>
    <col min="25" max="16384" width="9.140625" style="42"/>
  </cols>
  <sheetData>
    <row r="1" spans="1:24" ht="21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</row>
    <row r="2" spans="1:24" ht="21" x14ac:dyDescent="0.25">
      <c r="A2" s="108" t="s">
        <v>71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</row>
    <row r="3" spans="1:24" ht="21" x14ac:dyDescent="0.25">
      <c r="A3" s="108" t="str">
        <f>سهام!A3</f>
        <v>برای ماه منتهی به 1399/08/30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</row>
    <row r="4" spans="1:24" ht="21" x14ac:dyDescent="0.25">
      <c r="A4" s="107" t="s">
        <v>2</v>
      </c>
      <c r="C4" s="104" t="s">
        <v>73</v>
      </c>
      <c r="D4" s="104" t="s">
        <v>73</v>
      </c>
      <c r="E4" s="104" t="s">
        <v>73</v>
      </c>
      <c r="F4" s="104" t="s">
        <v>73</v>
      </c>
      <c r="G4" s="104" t="s">
        <v>73</v>
      </c>
      <c r="H4" s="104" t="s">
        <v>73</v>
      </c>
      <c r="I4" s="104" t="s">
        <v>73</v>
      </c>
      <c r="J4" s="104" t="s">
        <v>73</v>
      </c>
      <c r="K4" s="104" t="s">
        <v>73</v>
      </c>
      <c r="M4" s="104" t="s">
        <v>74</v>
      </c>
      <c r="N4" s="104" t="s">
        <v>74</v>
      </c>
      <c r="O4" s="104" t="s">
        <v>74</v>
      </c>
      <c r="P4" s="104" t="s">
        <v>74</v>
      </c>
      <c r="Q4" s="104" t="s">
        <v>74</v>
      </c>
      <c r="R4" s="104" t="s">
        <v>74</v>
      </c>
      <c r="S4" s="104" t="s">
        <v>74</v>
      </c>
      <c r="T4" s="104" t="s">
        <v>74</v>
      </c>
      <c r="U4" s="104" t="s">
        <v>74</v>
      </c>
    </row>
    <row r="5" spans="1:24" s="41" customFormat="1" ht="48" customHeight="1" x14ac:dyDescent="0.25">
      <c r="A5" s="104" t="s">
        <v>2</v>
      </c>
      <c r="C5" s="106" t="s">
        <v>104</v>
      </c>
      <c r="E5" s="106" t="s">
        <v>105</v>
      </c>
      <c r="G5" s="106" t="s">
        <v>106</v>
      </c>
      <c r="I5" s="106" t="s">
        <v>60</v>
      </c>
      <c r="K5" s="106" t="s">
        <v>107</v>
      </c>
      <c r="M5" s="106" t="s">
        <v>104</v>
      </c>
      <c r="O5" s="106" t="s">
        <v>105</v>
      </c>
      <c r="Q5" s="106" t="s">
        <v>106</v>
      </c>
      <c r="S5" s="106" t="s">
        <v>60</v>
      </c>
      <c r="U5" s="106" t="s">
        <v>107</v>
      </c>
    </row>
    <row r="6" spans="1:24" ht="21" x14ac:dyDescent="0.25">
      <c r="A6" s="49" t="s">
        <v>150</v>
      </c>
      <c r="C6" s="5">
        <v>0</v>
      </c>
      <c r="D6" s="5"/>
      <c r="E6" s="5">
        <v>0</v>
      </c>
      <c r="F6" s="5"/>
      <c r="G6" s="5">
        <v>0</v>
      </c>
      <c r="H6" s="5"/>
      <c r="I6" s="5">
        <v>0</v>
      </c>
      <c r="J6" s="3"/>
      <c r="K6" s="26">
        <v>0</v>
      </c>
      <c r="L6" s="3"/>
      <c r="M6" s="5">
        <v>0</v>
      </c>
      <c r="N6" s="5"/>
      <c r="O6" s="5">
        <v>0</v>
      </c>
      <c r="P6" s="5"/>
      <c r="Q6" s="5">
        <v>-397035</v>
      </c>
      <c r="R6" s="5"/>
      <c r="S6" s="5">
        <v>-397035</v>
      </c>
      <c r="U6" s="51">
        <v>0</v>
      </c>
      <c r="W6" s="47"/>
      <c r="X6" s="92"/>
    </row>
    <row r="7" spans="1:24" ht="21" x14ac:dyDescent="0.25">
      <c r="A7" s="49" t="s">
        <v>138</v>
      </c>
      <c r="C7" s="5">
        <v>0</v>
      </c>
      <c r="D7" s="5"/>
      <c r="E7" s="5">
        <v>498222453</v>
      </c>
      <c r="F7" s="5"/>
      <c r="G7" s="5">
        <v>0</v>
      </c>
      <c r="H7" s="5"/>
      <c r="I7" s="5">
        <v>498222453</v>
      </c>
      <c r="J7" s="3"/>
      <c r="K7" s="26">
        <v>4.1000000000000003E-3</v>
      </c>
      <c r="L7" s="3"/>
      <c r="M7" s="5">
        <v>0</v>
      </c>
      <c r="N7" s="5"/>
      <c r="O7" s="5">
        <v>98703236</v>
      </c>
      <c r="P7" s="5"/>
      <c r="Q7" s="5">
        <v>17445451</v>
      </c>
      <c r="R7" s="5"/>
      <c r="S7" s="5">
        <v>116148687</v>
      </c>
      <c r="U7" s="51">
        <v>1E-4</v>
      </c>
      <c r="W7" s="47"/>
      <c r="X7" s="92"/>
    </row>
    <row r="8" spans="1:24" ht="21" x14ac:dyDescent="0.25">
      <c r="A8" s="49" t="s">
        <v>126</v>
      </c>
      <c r="C8" s="5">
        <v>0</v>
      </c>
      <c r="D8" s="5"/>
      <c r="E8" s="5">
        <v>-38767950</v>
      </c>
      <c r="F8" s="5"/>
      <c r="G8" s="5">
        <v>0</v>
      </c>
      <c r="H8" s="5"/>
      <c r="I8" s="5">
        <v>-38767950</v>
      </c>
      <c r="J8" s="3"/>
      <c r="K8" s="26">
        <v>-2.9999999999999997E-4</v>
      </c>
      <c r="L8" s="3"/>
      <c r="M8" s="5">
        <v>0</v>
      </c>
      <c r="N8" s="5"/>
      <c r="O8" s="5">
        <v>-262471788</v>
      </c>
      <c r="P8" s="5"/>
      <c r="Q8" s="5">
        <v>78501180</v>
      </c>
      <c r="R8" s="5"/>
      <c r="S8" s="5">
        <v>-185883658</v>
      </c>
      <c r="U8" s="51">
        <v>-2.0000000000000001E-4</v>
      </c>
      <c r="W8" s="47"/>
      <c r="X8" s="92"/>
    </row>
    <row r="9" spans="1:24" ht="21" x14ac:dyDescent="0.25">
      <c r="A9" s="49" t="s">
        <v>147</v>
      </c>
      <c r="C9" s="5">
        <v>0</v>
      </c>
      <c r="D9" s="5"/>
      <c r="E9" s="5">
        <v>0</v>
      </c>
      <c r="F9" s="5"/>
      <c r="G9" s="5">
        <v>0</v>
      </c>
      <c r="H9" s="5"/>
      <c r="I9" s="5">
        <v>0</v>
      </c>
      <c r="J9" s="3"/>
      <c r="K9" s="26">
        <v>0</v>
      </c>
      <c r="L9" s="3"/>
      <c r="M9" s="5">
        <v>0</v>
      </c>
      <c r="N9" s="5"/>
      <c r="O9" s="5">
        <v>0</v>
      </c>
      <c r="P9" s="5"/>
      <c r="Q9" s="5">
        <v>10003648</v>
      </c>
      <c r="R9" s="5"/>
      <c r="S9" s="5">
        <v>10003648</v>
      </c>
      <c r="U9" s="51">
        <v>0</v>
      </c>
      <c r="W9" s="47"/>
      <c r="X9" s="92"/>
    </row>
    <row r="10" spans="1:24" ht="21" x14ac:dyDescent="0.25">
      <c r="A10" s="49" t="s">
        <v>159</v>
      </c>
      <c r="C10" s="5">
        <v>0</v>
      </c>
      <c r="D10" s="5"/>
      <c r="E10" s="5">
        <v>0</v>
      </c>
      <c r="F10" s="5"/>
      <c r="G10" s="5">
        <v>0</v>
      </c>
      <c r="H10" s="5"/>
      <c r="I10" s="5">
        <v>0</v>
      </c>
      <c r="J10" s="3"/>
      <c r="K10" s="26">
        <v>0</v>
      </c>
      <c r="L10" s="3"/>
      <c r="M10" s="5">
        <v>0</v>
      </c>
      <c r="N10" s="5"/>
      <c r="O10" s="5">
        <v>0</v>
      </c>
      <c r="P10" s="5"/>
      <c r="Q10" s="5">
        <v>7814920</v>
      </c>
      <c r="R10" s="5"/>
      <c r="S10" s="5">
        <v>7814920</v>
      </c>
      <c r="U10" s="51">
        <v>0</v>
      </c>
      <c r="W10" s="47"/>
      <c r="X10" s="92"/>
    </row>
    <row r="11" spans="1:24" ht="21" x14ac:dyDescent="0.25">
      <c r="A11" s="49" t="s">
        <v>135</v>
      </c>
      <c r="C11" s="5">
        <v>0</v>
      </c>
      <c r="D11" s="5"/>
      <c r="E11" s="5">
        <v>-65517691</v>
      </c>
      <c r="F11" s="5"/>
      <c r="G11" s="5">
        <v>0</v>
      </c>
      <c r="H11" s="5"/>
      <c r="I11" s="5">
        <v>-65517691</v>
      </c>
      <c r="J11" s="3"/>
      <c r="K11" s="26">
        <v>-5.0000000000000001E-4</v>
      </c>
      <c r="L11" s="3"/>
      <c r="M11" s="5">
        <v>7968322</v>
      </c>
      <c r="N11" s="5"/>
      <c r="O11" s="5">
        <v>-129231267</v>
      </c>
      <c r="P11" s="5"/>
      <c r="Q11" s="5">
        <v>82799000</v>
      </c>
      <c r="R11" s="5"/>
      <c r="S11" s="5">
        <v>-38463945</v>
      </c>
      <c r="U11" s="51">
        <v>0</v>
      </c>
      <c r="W11" s="47"/>
      <c r="X11" s="92"/>
    </row>
    <row r="12" spans="1:24" ht="21" x14ac:dyDescent="0.25">
      <c r="A12" s="49" t="s">
        <v>155</v>
      </c>
      <c r="C12" s="5">
        <v>0</v>
      </c>
      <c r="D12" s="5"/>
      <c r="E12" s="5">
        <v>230246831</v>
      </c>
      <c r="F12" s="5"/>
      <c r="G12" s="5">
        <v>0</v>
      </c>
      <c r="H12" s="5"/>
      <c r="I12" s="5">
        <v>230246831</v>
      </c>
      <c r="J12" s="3"/>
      <c r="K12" s="26">
        <v>1.9E-3</v>
      </c>
      <c r="L12" s="3"/>
      <c r="M12" s="5">
        <v>0</v>
      </c>
      <c r="N12" s="5"/>
      <c r="O12" s="5">
        <v>-1143045645</v>
      </c>
      <c r="P12" s="5"/>
      <c r="Q12" s="5">
        <v>25116524</v>
      </c>
      <c r="R12" s="5"/>
      <c r="S12" s="5">
        <v>-1117929121</v>
      </c>
      <c r="U12" s="51">
        <v>-1E-3</v>
      </c>
      <c r="W12" s="47"/>
      <c r="X12" s="92"/>
    </row>
    <row r="13" spans="1:24" ht="21" x14ac:dyDescent="0.25">
      <c r="A13" s="49" t="s">
        <v>131</v>
      </c>
      <c r="C13" s="5">
        <v>0</v>
      </c>
      <c r="D13" s="5"/>
      <c r="E13" s="5">
        <v>0</v>
      </c>
      <c r="F13" s="5"/>
      <c r="G13" s="5">
        <v>0</v>
      </c>
      <c r="H13" s="5"/>
      <c r="I13" s="5">
        <v>0</v>
      </c>
      <c r="J13" s="3"/>
      <c r="K13" s="26">
        <v>0</v>
      </c>
      <c r="L13" s="3"/>
      <c r="M13" s="5">
        <v>0</v>
      </c>
      <c r="N13" s="5"/>
      <c r="O13" s="5">
        <v>0</v>
      </c>
      <c r="P13" s="5"/>
      <c r="Q13" s="5">
        <v>260842325</v>
      </c>
      <c r="R13" s="5"/>
      <c r="S13" s="5">
        <v>260842325</v>
      </c>
      <c r="U13" s="51">
        <v>2.0000000000000001E-4</v>
      </c>
      <c r="W13" s="47"/>
      <c r="X13" s="92"/>
    </row>
    <row r="14" spans="1:24" ht="21" x14ac:dyDescent="0.25">
      <c r="A14" s="49" t="s">
        <v>16</v>
      </c>
      <c r="C14" s="5">
        <v>0</v>
      </c>
      <c r="D14" s="5"/>
      <c r="E14" s="5">
        <v>10695703672</v>
      </c>
      <c r="F14" s="5"/>
      <c r="G14" s="5">
        <v>0</v>
      </c>
      <c r="H14" s="5"/>
      <c r="I14" s="5">
        <v>10695703672</v>
      </c>
      <c r="J14" s="3"/>
      <c r="K14" s="26">
        <v>8.7099999999999997E-2</v>
      </c>
      <c r="L14" s="3"/>
      <c r="M14" s="5">
        <v>0</v>
      </c>
      <c r="N14" s="5"/>
      <c r="O14" s="5">
        <v>29910065010</v>
      </c>
      <c r="P14" s="5"/>
      <c r="Q14" s="5">
        <v>65468369343</v>
      </c>
      <c r="R14" s="5"/>
      <c r="S14" s="5">
        <v>95378434353</v>
      </c>
      <c r="U14" s="51">
        <v>8.4699999999999998E-2</v>
      </c>
      <c r="W14" s="47"/>
      <c r="X14" s="92"/>
    </row>
    <row r="15" spans="1:24" ht="21" x14ac:dyDescent="0.25">
      <c r="A15" s="49" t="s">
        <v>139</v>
      </c>
      <c r="C15" s="5">
        <v>0</v>
      </c>
      <c r="D15" s="5"/>
      <c r="E15" s="5">
        <v>106324980</v>
      </c>
      <c r="F15" s="5"/>
      <c r="G15" s="5">
        <v>0</v>
      </c>
      <c r="H15" s="5"/>
      <c r="I15" s="5">
        <v>106324980</v>
      </c>
      <c r="J15" s="3"/>
      <c r="K15" s="26">
        <v>8.9999999999999998E-4</v>
      </c>
      <c r="L15" s="3"/>
      <c r="M15" s="5">
        <v>0</v>
      </c>
      <c r="N15" s="5"/>
      <c r="O15" s="5">
        <v>-178416094</v>
      </c>
      <c r="P15" s="5"/>
      <c r="Q15" s="5">
        <v>45446704</v>
      </c>
      <c r="R15" s="5"/>
      <c r="S15" s="5">
        <v>-132969390</v>
      </c>
      <c r="U15" s="51">
        <v>-1E-4</v>
      </c>
      <c r="W15" s="47"/>
      <c r="X15" s="92"/>
    </row>
    <row r="16" spans="1:24" ht="21" x14ac:dyDescent="0.25">
      <c r="A16" s="49" t="s">
        <v>18</v>
      </c>
      <c r="C16" s="5">
        <v>0</v>
      </c>
      <c r="D16" s="5"/>
      <c r="E16" s="5">
        <v>0</v>
      </c>
      <c r="F16" s="5"/>
      <c r="G16" s="5">
        <v>0</v>
      </c>
      <c r="H16" s="5"/>
      <c r="I16" s="5">
        <v>0</v>
      </c>
      <c r="J16" s="3"/>
      <c r="K16" s="26">
        <v>0</v>
      </c>
      <c r="L16" s="3"/>
      <c r="M16" s="5">
        <v>291029900</v>
      </c>
      <c r="N16" s="5"/>
      <c r="O16" s="5">
        <v>0</v>
      </c>
      <c r="P16" s="5"/>
      <c r="Q16" s="5">
        <v>50325977922</v>
      </c>
      <c r="R16" s="5"/>
      <c r="S16" s="5">
        <v>50617007822</v>
      </c>
      <c r="U16" s="51">
        <v>4.4900000000000002E-2</v>
      </c>
      <c r="W16" s="47"/>
      <c r="X16" s="92"/>
    </row>
    <row r="17" spans="1:24" ht="21" x14ac:dyDescent="0.25">
      <c r="A17" s="49" t="s">
        <v>148</v>
      </c>
      <c r="C17" s="5">
        <v>0</v>
      </c>
      <c r="D17" s="5"/>
      <c r="E17" s="5">
        <v>0</v>
      </c>
      <c r="F17" s="5"/>
      <c r="G17" s="5">
        <v>0</v>
      </c>
      <c r="H17" s="5"/>
      <c r="I17" s="5">
        <v>0</v>
      </c>
      <c r="J17" s="3"/>
      <c r="K17" s="26">
        <v>0</v>
      </c>
      <c r="L17" s="3"/>
      <c r="M17" s="5">
        <v>0</v>
      </c>
      <c r="N17" s="5"/>
      <c r="O17" s="5">
        <v>0</v>
      </c>
      <c r="P17" s="5"/>
      <c r="Q17" s="5">
        <v>72164508</v>
      </c>
      <c r="R17" s="5"/>
      <c r="S17" s="5">
        <v>72164508</v>
      </c>
      <c r="U17" s="51">
        <v>1E-4</v>
      </c>
      <c r="W17" s="47"/>
      <c r="X17" s="92"/>
    </row>
    <row r="18" spans="1:24" ht="21" x14ac:dyDescent="0.25">
      <c r="A18" s="49" t="s">
        <v>144</v>
      </c>
      <c r="C18" s="5">
        <v>0</v>
      </c>
      <c r="D18" s="5"/>
      <c r="E18" s="5">
        <v>-57754305</v>
      </c>
      <c r="F18" s="5"/>
      <c r="G18" s="5">
        <v>0</v>
      </c>
      <c r="H18" s="5"/>
      <c r="I18" s="5">
        <v>-57754305</v>
      </c>
      <c r="J18" s="3"/>
      <c r="K18" s="26">
        <v>-5.0000000000000001E-4</v>
      </c>
      <c r="L18" s="3"/>
      <c r="M18" s="5">
        <v>0</v>
      </c>
      <c r="N18" s="5"/>
      <c r="O18" s="5">
        <v>-359959636</v>
      </c>
      <c r="P18" s="5"/>
      <c r="Q18" s="5">
        <v>123559480</v>
      </c>
      <c r="R18" s="5"/>
      <c r="S18" s="5">
        <v>-236400156</v>
      </c>
      <c r="U18" s="51">
        <v>-2.0000000000000001E-4</v>
      </c>
      <c r="W18" s="47"/>
      <c r="X18" s="92"/>
    </row>
    <row r="19" spans="1:24" ht="21" x14ac:dyDescent="0.25">
      <c r="A19" s="49" t="s">
        <v>129</v>
      </c>
      <c r="C19" s="5">
        <v>0</v>
      </c>
      <c r="D19" s="5"/>
      <c r="E19" s="5">
        <v>126443160</v>
      </c>
      <c r="F19" s="5"/>
      <c r="G19" s="5">
        <v>0</v>
      </c>
      <c r="H19" s="5"/>
      <c r="I19" s="5">
        <v>126443160</v>
      </c>
      <c r="J19" s="3"/>
      <c r="K19" s="26">
        <v>1E-3</v>
      </c>
      <c r="L19" s="3"/>
      <c r="M19" s="5">
        <v>0</v>
      </c>
      <c r="N19" s="5"/>
      <c r="O19" s="5">
        <v>-91981767</v>
      </c>
      <c r="P19" s="5"/>
      <c r="Q19" s="5">
        <v>2048921</v>
      </c>
      <c r="R19" s="5"/>
      <c r="S19" s="5">
        <v>-89932846</v>
      </c>
      <c r="U19" s="51">
        <v>-1E-4</v>
      </c>
      <c r="W19" s="47"/>
      <c r="X19" s="92"/>
    </row>
    <row r="20" spans="1:24" ht="21" x14ac:dyDescent="0.25">
      <c r="A20" s="49" t="s">
        <v>14</v>
      </c>
      <c r="C20" s="5">
        <v>0</v>
      </c>
      <c r="D20" s="5"/>
      <c r="E20" s="5">
        <v>710745750</v>
      </c>
      <c r="F20" s="5"/>
      <c r="G20" s="5">
        <v>0</v>
      </c>
      <c r="H20" s="5"/>
      <c r="I20" s="5">
        <v>710745750</v>
      </c>
      <c r="J20" s="3"/>
      <c r="K20" s="26">
        <v>5.7999999999999996E-3</v>
      </c>
      <c r="L20" s="3"/>
      <c r="M20" s="5">
        <v>250000000</v>
      </c>
      <c r="N20" s="5"/>
      <c r="O20" s="5">
        <v>47358005292</v>
      </c>
      <c r="P20" s="5"/>
      <c r="Q20" s="5">
        <v>56364897745</v>
      </c>
      <c r="R20" s="5"/>
      <c r="S20" s="5">
        <v>103972903037</v>
      </c>
      <c r="U20" s="51">
        <v>9.2299999999999993E-2</v>
      </c>
      <c r="W20" s="47"/>
      <c r="X20" s="92"/>
    </row>
    <row r="21" spans="1:24" ht="21" x14ac:dyDescent="0.25">
      <c r="A21" s="49" t="s">
        <v>93</v>
      </c>
      <c r="C21" s="5">
        <v>0</v>
      </c>
      <c r="D21" s="5"/>
      <c r="E21" s="5">
        <v>0</v>
      </c>
      <c r="F21" s="5"/>
      <c r="G21" s="5">
        <v>0</v>
      </c>
      <c r="H21" s="5"/>
      <c r="I21" s="5">
        <v>0</v>
      </c>
      <c r="J21" s="3"/>
      <c r="K21" s="26">
        <v>0</v>
      </c>
      <c r="L21" s="3"/>
      <c r="M21" s="5">
        <v>247500000</v>
      </c>
      <c r="N21" s="5"/>
      <c r="O21" s="5">
        <v>0</v>
      </c>
      <c r="P21" s="5"/>
      <c r="Q21" s="5">
        <v>3533113089</v>
      </c>
      <c r="R21" s="5"/>
      <c r="S21" s="5">
        <v>3780613089</v>
      </c>
      <c r="U21" s="51">
        <v>3.3999999999999998E-3</v>
      </c>
      <c r="W21" s="47"/>
      <c r="X21" s="92"/>
    </row>
    <row r="22" spans="1:24" ht="21" x14ac:dyDescent="0.25">
      <c r="A22" s="49" t="s">
        <v>154</v>
      </c>
      <c r="C22" s="5">
        <v>0</v>
      </c>
      <c r="D22" s="5"/>
      <c r="E22" s="5">
        <v>-99379313</v>
      </c>
      <c r="F22" s="5"/>
      <c r="G22" s="5">
        <v>0</v>
      </c>
      <c r="H22" s="5"/>
      <c r="I22" s="5">
        <v>-99379313</v>
      </c>
      <c r="J22" s="3"/>
      <c r="K22" s="26">
        <v>-8.0000000000000004E-4</v>
      </c>
      <c r="L22" s="3"/>
      <c r="M22" s="5">
        <v>0</v>
      </c>
      <c r="N22" s="5"/>
      <c r="O22" s="5">
        <v>-783752857</v>
      </c>
      <c r="P22" s="5"/>
      <c r="Q22" s="5">
        <v>51485079</v>
      </c>
      <c r="R22" s="5"/>
      <c r="S22" s="5">
        <v>-732267778</v>
      </c>
      <c r="U22" s="51">
        <v>-6.9999999999999999E-4</v>
      </c>
      <c r="W22" s="47"/>
      <c r="X22" s="92"/>
    </row>
    <row r="23" spans="1:24" ht="21" x14ac:dyDescent="0.25">
      <c r="A23" s="49" t="s">
        <v>133</v>
      </c>
      <c r="C23" s="5">
        <v>0</v>
      </c>
      <c r="D23" s="5"/>
      <c r="E23" s="5">
        <v>12052856</v>
      </c>
      <c r="F23" s="5"/>
      <c r="G23" s="5">
        <v>0</v>
      </c>
      <c r="H23" s="5"/>
      <c r="I23" s="5">
        <v>12052856</v>
      </c>
      <c r="J23" s="3"/>
      <c r="K23" s="26">
        <v>1E-4</v>
      </c>
      <c r="L23" s="3"/>
      <c r="M23" s="5">
        <v>0</v>
      </c>
      <c r="N23" s="5"/>
      <c r="O23" s="5">
        <v>-164317258</v>
      </c>
      <c r="P23" s="5"/>
      <c r="Q23" s="5">
        <v>30715829</v>
      </c>
      <c r="R23" s="5"/>
      <c r="S23" s="5">
        <v>-133601429</v>
      </c>
      <c r="U23" s="51">
        <v>-1E-4</v>
      </c>
      <c r="W23" s="47"/>
      <c r="X23" s="92"/>
    </row>
    <row r="24" spans="1:24" ht="21" x14ac:dyDescent="0.25">
      <c r="A24" s="49" t="s">
        <v>134</v>
      </c>
      <c r="C24" s="5">
        <v>0</v>
      </c>
      <c r="D24" s="5"/>
      <c r="E24" s="5">
        <v>0</v>
      </c>
      <c r="F24" s="5"/>
      <c r="G24" s="5">
        <v>0</v>
      </c>
      <c r="H24" s="5"/>
      <c r="I24" s="5">
        <v>0</v>
      </c>
      <c r="J24" s="3"/>
      <c r="K24" s="26">
        <v>0</v>
      </c>
      <c r="L24" s="3"/>
      <c r="M24" s="5">
        <v>0</v>
      </c>
      <c r="N24" s="5"/>
      <c r="O24" s="5">
        <v>0</v>
      </c>
      <c r="P24" s="5"/>
      <c r="Q24" s="5">
        <v>354340274</v>
      </c>
      <c r="R24" s="5"/>
      <c r="S24" s="5">
        <v>354340274</v>
      </c>
      <c r="U24" s="51">
        <v>2.9999999999999997E-4</v>
      </c>
      <c r="W24" s="47"/>
      <c r="X24" s="92"/>
    </row>
    <row r="25" spans="1:24" ht="21" x14ac:dyDescent="0.25">
      <c r="A25" s="49" t="s">
        <v>151</v>
      </c>
      <c r="C25" s="5">
        <v>0</v>
      </c>
      <c r="D25" s="5"/>
      <c r="E25" s="5">
        <v>143638943</v>
      </c>
      <c r="F25" s="5"/>
      <c r="G25" s="5">
        <v>0</v>
      </c>
      <c r="H25" s="5"/>
      <c r="I25" s="5">
        <v>143638943</v>
      </c>
      <c r="J25" s="3"/>
      <c r="K25" s="26">
        <v>1.1999999999999999E-3</v>
      </c>
      <c r="L25" s="3"/>
      <c r="M25" s="5">
        <v>0</v>
      </c>
      <c r="N25" s="5"/>
      <c r="O25" s="5">
        <v>637184596</v>
      </c>
      <c r="P25" s="5"/>
      <c r="Q25" s="5">
        <v>-2526377</v>
      </c>
      <c r="R25" s="5"/>
      <c r="S25" s="5">
        <v>634658219</v>
      </c>
      <c r="U25" s="51">
        <v>5.9999999999999995E-4</v>
      </c>
      <c r="W25" s="47"/>
      <c r="X25" s="92"/>
    </row>
    <row r="26" spans="1:24" ht="21" x14ac:dyDescent="0.25">
      <c r="A26" s="49" t="s">
        <v>20</v>
      </c>
      <c r="C26" s="5">
        <v>0</v>
      </c>
      <c r="D26" s="5"/>
      <c r="E26" s="5">
        <v>2884335480</v>
      </c>
      <c r="F26" s="5"/>
      <c r="G26" s="5">
        <v>0</v>
      </c>
      <c r="H26" s="5"/>
      <c r="I26" s="5">
        <v>2884335480</v>
      </c>
      <c r="J26" s="3"/>
      <c r="K26" s="26">
        <v>2.35E-2</v>
      </c>
      <c r="L26" s="3"/>
      <c r="M26" s="5">
        <v>500000000</v>
      </c>
      <c r="N26" s="5"/>
      <c r="O26" s="5">
        <v>19337014924</v>
      </c>
      <c r="P26" s="5"/>
      <c r="Q26" s="5">
        <v>17813131014</v>
      </c>
      <c r="R26" s="5"/>
      <c r="S26" s="5">
        <v>37650145938</v>
      </c>
      <c r="U26" s="51">
        <v>3.3399999999999999E-2</v>
      </c>
      <c r="W26" s="47"/>
      <c r="X26" s="92"/>
    </row>
    <row r="27" spans="1:24" ht="21" x14ac:dyDescent="0.25">
      <c r="A27" s="49" t="s">
        <v>15</v>
      </c>
      <c r="C27" s="5">
        <v>0</v>
      </c>
      <c r="D27" s="5"/>
      <c r="E27" s="5">
        <v>-215708850</v>
      </c>
      <c r="F27" s="5"/>
      <c r="G27" s="5">
        <v>0</v>
      </c>
      <c r="H27" s="5"/>
      <c r="I27" s="5">
        <v>-215708850</v>
      </c>
      <c r="J27" s="3"/>
      <c r="K27" s="26">
        <v>-1.8E-3</v>
      </c>
      <c r="L27" s="3"/>
      <c r="M27" s="5">
        <v>0</v>
      </c>
      <c r="N27" s="5"/>
      <c r="O27" s="5">
        <v>-332364244</v>
      </c>
      <c r="P27" s="5"/>
      <c r="Q27" s="5">
        <v>30410393645</v>
      </c>
      <c r="R27" s="5"/>
      <c r="S27" s="5">
        <v>30078029401</v>
      </c>
      <c r="U27" s="51">
        <v>2.6700000000000002E-2</v>
      </c>
      <c r="W27" s="47"/>
      <c r="X27" s="92"/>
    </row>
    <row r="28" spans="1:24" ht="21" x14ac:dyDescent="0.25">
      <c r="A28" s="49" t="s">
        <v>161</v>
      </c>
      <c r="C28" s="5">
        <v>0</v>
      </c>
      <c r="D28" s="5"/>
      <c r="E28" s="5">
        <v>0</v>
      </c>
      <c r="F28" s="5"/>
      <c r="G28" s="5">
        <v>0</v>
      </c>
      <c r="H28" s="5"/>
      <c r="I28" s="5">
        <v>0</v>
      </c>
      <c r="J28" s="3"/>
      <c r="K28" s="26">
        <v>0</v>
      </c>
      <c r="L28" s="3"/>
      <c r="M28" s="5">
        <v>0</v>
      </c>
      <c r="N28" s="5"/>
      <c r="O28" s="5">
        <v>0</v>
      </c>
      <c r="P28" s="5"/>
      <c r="Q28" s="5">
        <v>12181213</v>
      </c>
      <c r="R28" s="5"/>
      <c r="S28" s="5">
        <v>12181213</v>
      </c>
      <c r="U28" s="51">
        <v>0</v>
      </c>
      <c r="W28" s="47"/>
      <c r="X28" s="92"/>
    </row>
    <row r="29" spans="1:24" ht="21" x14ac:dyDescent="0.25">
      <c r="A29" s="49" t="s">
        <v>124</v>
      </c>
      <c r="C29" s="5">
        <v>0</v>
      </c>
      <c r="D29" s="5"/>
      <c r="E29" s="5">
        <v>17294204</v>
      </c>
      <c r="F29" s="5"/>
      <c r="G29" s="5">
        <v>0</v>
      </c>
      <c r="H29" s="5"/>
      <c r="I29" s="5">
        <v>17294204</v>
      </c>
      <c r="J29" s="3"/>
      <c r="K29" s="26">
        <v>1E-4</v>
      </c>
      <c r="L29" s="3"/>
      <c r="M29" s="5">
        <v>4477994</v>
      </c>
      <c r="N29" s="5"/>
      <c r="O29" s="5">
        <v>-86914555</v>
      </c>
      <c r="P29" s="5"/>
      <c r="Q29" s="5">
        <v>151134819</v>
      </c>
      <c r="R29" s="5"/>
      <c r="S29" s="5">
        <v>68698258</v>
      </c>
      <c r="U29" s="51">
        <v>1E-4</v>
      </c>
      <c r="W29" s="47"/>
      <c r="X29" s="92"/>
    </row>
    <row r="30" spans="1:24" ht="21" x14ac:dyDescent="0.25">
      <c r="A30" s="49" t="s">
        <v>128</v>
      </c>
      <c r="C30" s="5">
        <v>0</v>
      </c>
      <c r="D30" s="5"/>
      <c r="E30" s="5">
        <v>-174981626</v>
      </c>
      <c r="F30" s="5"/>
      <c r="G30" s="5">
        <v>0</v>
      </c>
      <c r="H30" s="5"/>
      <c r="I30" s="5">
        <v>-174981626</v>
      </c>
      <c r="J30" s="3"/>
      <c r="K30" s="26">
        <v>-1.4E-3</v>
      </c>
      <c r="L30" s="3"/>
      <c r="M30" s="5">
        <v>0</v>
      </c>
      <c r="N30" s="5"/>
      <c r="O30" s="5">
        <v>-473743437</v>
      </c>
      <c r="P30" s="5"/>
      <c r="Q30" s="5">
        <v>36055857</v>
      </c>
      <c r="R30" s="5"/>
      <c r="S30" s="5">
        <v>-437687580</v>
      </c>
      <c r="U30" s="51">
        <v>-4.0000000000000002E-4</v>
      </c>
      <c r="W30" s="47"/>
      <c r="X30" s="92"/>
    </row>
    <row r="31" spans="1:24" ht="21" x14ac:dyDescent="0.25">
      <c r="A31" s="49" t="s">
        <v>156</v>
      </c>
      <c r="C31" s="5">
        <v>0</v>
      </c>
      <c r="D31" s="5"/>
      <c r="E31" s="5">
        <v>-495832139</v>
      </c>
      <c r="F31" s="5"/>
      <c r="G31" s="5">
        <v>0</v>
      </c>
      <c r="H31" s="5"/>
      <c r="I31" s="5">
        <v>-495832139</v>
      </c>
      <c r="J31" s="3"/>
      <c r="K31" s="26">
        <v>-4.0000000000000001E-3</v>
      </c>
      <c r="L31" s="3"/>
      <c r="M31" s="5">
        <v>0</v>
      </c>
      <c r="N31" s="5"/>
      <c r="O31" s="5">
        <v>-1174458704</v>
      </c>
      <c r="P31" s="5"/>
      <c r="Q31" s="5">
        <v>27135632</v>
      </c>
      <c r="R31" s="5"/>
      <c r="S31" s="5">
        <v>-1147323072</v>
      </c>
      <c r="U31" s="51">
        <v>-1E-3</v>
      </c>
      <c r="W31" s="47"/>
      <c r="X31" s="92"/>
    </row>
    <row r="32" spans="1:24" ht="21" x14ac:dyDescent="0.25">
      <c r="A32" s="56" t="s">
        <v>136</v>
      </c>
      <c r="C32" s="93">
        <v>0</v>
      </c>
      <c r="D32" s="5"/>
      <c r="E32" s="93">
        <v>-107140394</v>
      </c>
      <c r="F32" s="5"/>
      <c r="G32" s="93">
        <v>0</v>
      </c>
      <c r="H32" s="5"/>
      <c r="I32" s="93">
        <v>-107140394</v>
      </c>
      <c r="J32" s="3"/>
      <c r="K32" s="94">
        <v>-8.9999999999999998E-4</v>
      </c>
      <c r="L32" s="3"/>
      <c r="M32" s="93">
        <v>0</v>
      </c>
      <c r="N32" s="5"/>
      <c r="O32" s="93">
        <v>-520560650</v>
      </c>
      <c r="P32" s="5"/>
      <c r="Q32" s="93">
        <v>-63381290</v>
      </c>
      <c r="R32" s="5"/>
      <c r="S32" s="93">
        <v>-583941940</v>
      </c>
      <c r="U32" s="57">
        <v>-5.0000000000000001E-4</v>
      </c>
      <c r="W32" s="47"/>
      <c r="X32" s="92"/>
    </row>
    <row r="33" spans="1:24" ht="21" x14ac:dyDescent="0.25">
      <c r="A33" s="49" t="s">
        <v>122</v>
      </c>
      <c r="C33" s="5">
        <v>0</v>
      </c>
      <c r="D33" s="5"/>
      <c r="E33" s="5">
        <v>-100796670</v>
      </c>
      <c r="F33" s="5"/>
      <c r="G33" s="5">
        <v>0</v>
      </c>
      <c r="H33" s="5"/>
      <c r="I33" s="5">
        <v>-100796670</v>
      </c>
      <c r="J33" s="3"/>
      <c r="K33" s="26">
        <v>-8.0000000000000004E-4</v>
      </c>
      <c r="L33" s="3"/>
      <c r="M33" s="5">
        <v>0</v>
      </c>
      <c r="N33" s="5"/>
      <c r="O33" s="5">
        <v>-450358825</v>
      </c>
      <c r="P33" s="5"/>
      <c r="Q33" s="5">
        <v>109877275</v>
      </c>
      <c r="R33" s="5"/>
      <c r="S33" s="5">
        <v>-340481550</v>
      </c>
      <c r="U33" s="51">
        <v>-2.9999999999999997E-4</v>
      </c>
      <c r="W33" s="47"/>
      <c r="X33" s="92"/>
    </row>
    <row r="34" spans="1:24" ht="21" x14ac:dyDescent="0.25">
      <c r="A34" s="49" t="s">
        <v>125</v>
      </c>
      <c r="C34" s="5">
        <v>0</v>
      </c>
      <c r="D34" s="5"/>
      <c r="E34" s="5">
        <v>13717890</v>
      </c>
      <c r="F34" s="5"/>
      <c r="G34" s="5">
        <v>0</v>
      </c>
      <c r="H34" s="5"/>
      <c r="I34" s="5">
        <v>13717890</v>
      </c>
      <c r="J34" s="3"/>
      <c r="K34" s="26">
        <v>1E-4</v>
      </c>
      <c r="L34" s="3"/>
      <c r="M34" s="5">
        <v>0</v>
      </c>
      <c r="N34" s="5"/>
      <c r="O34" s="5">
        <v>-164224959</v>
      </c>
      <c r="P34" s="5"/>
      <c r="Q34" s="5">
        <v>78622498</v>
      </c>
      <c r="R34" s="5"/>
      <c r="S34" s="5">
        <v>-85602461</v>
      </c>
      <c r="U34" s="51">
        <v>-1E-4</v>
      </c>
      <c r="W34" s="47"/>
      <c r="X34" s="92"/>
    </row>
    <row r="35" spans="1:24" ht="21" x14ac:dyDescent="0.25">
      <c r="A35" s="49" t="s">
        <v>127</v>
      </c>
      <c r="C35" s="5">
        <v>0</v>
      </c>
      <c r="D35" s="5"/>
      <c r="E35" s="5">
        <v>-93937724</v>
      </c>
      <c r="F35" s="5"/>
      <c r="G35" s="5">
        <v>0</v>
      </c>
      <c r="H35" s="5"/>
      <c r="I35" s="5">
        <v>-93937724</v>
      </c>
      <c r="J35" s="3"/>
      <c r="K35" s="26">
        <v>-8.0000000000000004E-4</v>
      </c>
      <c r="L35" s="3"/>
      <c r="M35" s="5">
        <v>0</v>
      </c>
      <c r="N35" s="5"/>
      <c r="O35" s="5">
        <v>-389446710</v>
      </c>
      <c r="P35" s="5"/>
      <c r="Q35" s="5">
        <v>25158331</v>
      </c>
      <c r="R35" s="5"/>
      <c r="S35" s="5">
        <v>-364288379</v>
      </c>
      <c r="U35" s="51">
        <v>-2.9999999999999997E-4</v>
      </c>
      <c r="W35" s="47"/>
      <c r="X35" s="92"/>
    </row>
    <row r="36" spans="1:24" ht="21" x14ac:dyDescent="0.25">
      <c r="A36" s="49" t="s">
        <v>140</v>
      </c>
      <c r="C36" s="5">
        <v>0</v>
      </c>
      <c r="D36" s="5"/>
      <c r="E36" s="5">
        <v>-209545740</v>
      </c>
      <c r="F36" s="5"/>
      <c r="G36" s="5">
        <v>0</v>
      </c>
      <c r="H36" s="5"/>
      <c r="I36" s="5">
        <v>-209545740</v>
      </c>
      <c r="J36" s="3"/>
      <c r="K36" s="26">
        <v>-1.6999999999999999E-3</v>
      </c>
      <c r="L36" s="3"/>
      <c r="M36" s="5">
        <v>22050000</v>
      </c>
      <c r="N36" s="5"/>
      <c r="O36" s="5">
        <v>-342956137</v>
      </c>
      <c r="P36" s="5"/>
      <c r="Q36" s="5">
        <v>36728369</v>
      </c>
      <c r="R36" s="5"/>
      <c r="S36" s="5">
        <v>-284177768</v>
      </c>
      <c r="U36" s="51">
        <v>-2.9999999999999997E-4</v>
      </c>
      <c r="W36" s="47"/>
      <c r="X36" s="92"/>
    </row>
    <row r="37" spans="1:24" ht="21" x14ac:dyDescent="0.25">
      <c r="A37" s="49" t="s">
        <v>141</v>
      </c>
      <c r="C37" s="5">
        <v>0</v>
      </c>
      <c r="D37" s="5"/>
      <c r="E37" s="5">
        <v>-120334722</v>
      </c>
      <c r="F37" s="5"/>
      <c r="G37" s="5">
        <v>0</v>
      </c>
      <c r="H37" s="5"/>
      <c r="I37" s="5">
        <v>-120334722</v>
      </c>
      <c r="J37" s="3"/>
      <c r="K37" s="26">
        <v>-1E-3</v>
      </c>
      <c r="L37" s="3"/>
      <c r="M37" s="5">
        <v>0</v>
      </c>
      <c r="N37" s="5"/>
      <c r="O37" s="5">
        <v>-817845879</v>
      </c>
      <c r="P37" s="5"/>
      <c r="Q37" s="5">
        <v>8111939</v>
      </c>
      <c r="R37" s="5"/>
      <c r="S37" s="5">
        <v>-809733940</v>
      </c>
      <c r="U37" s="51">
        <v>-6.9999999999999999E-4</v>
      </c>
      <c r="W37" s="47"/>
      <c r="X37" s="92"/>
    </row>
    <row r="38" spans="1:24" ht="21" x14ac:dyDescent="0.25">
      <c r="A38" s="49" t="s">
        <v>152</v>
      </c>
      <c r="C38" s="5">
        <v>0</v>
      </c>
      <c r="D38" s="5"/>
      <c r="E38" s="5">
        <v>0</v>
      </c>
      <c r="F38" s="5"/>
      <c r="G38" s="5">
        <v>0</v>
      </c>
      <c r="H38" s="5"/>
      <c r="I38" s="5">
        <v>0</v>
      </c>
      <c r="J38" s="3"/>
      <c r="K38" s="26">
        <v>0</v>
      </c>
      <c r="L38" s="3"/>
      <c r="M38" s="5">
        <v>0</v>
      </c>
      <c r="N38" s="5"/>
      <c r="O38" s="5">
        <v>0</v>
      </c>
      <c r="P38" s="5"/>
      <c r="Q38" s="5">
        <v>108285212</v>
      </c>
      <c r="R38" s="5"/>
      <c r="S38" s="5">
        <v>108285212</v>
      </c>
      <c r="U38" s="51">
        <v>1E-4</v>
      </c>
      <c r="W38" s="47"/>
      <c r="X38" s="92"/>
    </row>
    <row r="39" spans="1:24" ht="21" x14ac:dyDescent="0.25">
      <c r="A39" s="49" t="s">
        <v>160</v>
      </c>
      <c r="C39" s="5">
        <v>0</v>
      </c>
      <c r="D39" s="5"/>
      <c r="E39" s="5">
        <v>0</v>
      </c>
      <c r="F39" s="5"/>
      <c r="G39" s="5">
        <v>0</v>
      </c>
      <c r="H39" s="5"/>
      <c r="I39" s="5">
        <v>0</v>
      </c>
      <c r="J39" s="3"/>
      <c r="K39" s="26">
        <v>0</v>
      </c>
      <c r="L39" s="3"/>
      <c r="M39" s="5">
        <v>0</v>
      </c>
      <c r="N39" s="5"/>
      <c r="O39" s="5">
        <v>0</v>
      </c>
      <c r="P39" s="5"/>
      <c r="Q39" s="5">
        <v>25314265</v>
      </c>
      <c r="R39" s="5"/>
      <c r="S39" s="5">
        <v>25314265</v>
      </c>
      <c r="U39" s="51">
        <v>0</v>
      </c>
      <c r="W39" s="47"/>
      <c r="X39" s="92"/>
    </row>
    <row r="40" spans="1:24" ht="21" x14ac:dyDescent="0.25">
      <c r="A40" s="49" t="s">
        <v>121</v>
      </c>
      <c r="C40" s="5">
        <v>0</v>
      </c>
      <c r="D40" s="5"/>
      <c r="E40" s="5">
        <v>0</v>
      </c>
      <c r="F40" s="5"/>
      <c r="G40" s="5">
        <v>0</v>
      </c>
      <c r="H40" s="5"/>
      <c r="I40" s="5">
        <v>0</v>
      </c>
      <c r="J40" s="3"/>
      <c r="K40" s="26">
        <v>0</v>
      </c>
      <c r="L40" s="3"/>
      <c r="M40" s="5">
        <v>0</v>
      </c>
      <c r="N40" s="5"/>
      <c r="O40" s="5">
        <v>0</v>
      </c>
      <c r="P40" s="5"/>
      <c r="Q40" s="5">
        <v>63851943</v>
      </c>
      <c r="R40" s="5"/>
      <c r="S40" s="5">
        <v>63851943</v>
      </c>
      <c r="U40" s="51">
        <v>1E-4</v>
      </c>
      <c r="W40" s="47"/>
      <c r="X40" s="92"/>
    </row>
    <row r="41" spans="1:24" ht="21" x14ac:dyDescent="0.25">
      <c r="A41" s="49" t="s">
        <v>218</v>
      </c>
      <c r="C41" s="5">
        <v>0</v>
      </c>
      <c r="D41" s="5"/>
      <c r="E41" s="5">
        <v>0</v>
      </c>
      <c r="F41" s="5"/>
      <c r="G41" s="5">
        <v>0</v>
      </c>
      <c r="H41" s="5"/>
      <c r="I41" s="5">
        <v>0</v>
      </c>
      <c r="J41" s="3"/>
      <c r="K41" s="26">
        <v>0</v>
      </c>
      <c r="L41" s="3"/>
      <c r="M41" s="5">
        <v>0</v>
      </c>
      <c r="N41" s="5"/>
      <c r="O41" s="5">
        <v>0</v>
      </c>
      <c r="P41" s="5"/>
      <c r="Q41" s="5">
        <v>37626906806</v>
      </c>
      <c r="R41" s="5"/>
      <c r="S41" s="5">
        <v>37626906806</v>
      </c>
      <c r="U41" s="51">
        <v>3.3399999999999999E-2</v>
      </c>
      <c r="W41" s="47"/>
      <c r="X41" s="92"/>
    </row>
    <row r="42" spans="1:24" ht="21" x14ac:dyDescent="0.25">
      <c r="A42" s="49" t="s">
        <v>19</v>
      </c>
      <c r="C42" s="5">
        <v>0</v>
      </c>
      <c r="D42" s="5"/>
      <c r="E42" s="5">
        <v>0</v>
      </c>
      <c r="F42" s="5"/>
      <c r="G42" s="5">
        <v>0</v>
      </c>
      <c r="H42" s="5"/>
      <c r="I42" s="5">
        <v>0</v>
      </c>
      <c r="J42" s="3"/>
      <c r="K42" s="26">
        <v>0</v>
      </c>
      <c r="L42" s="3"/>
      <c r="M42" s="5">
        <v>2339743590</v>
      </c>
      <c r="N42" s="5"/>
      <c r="O42" s="5">
        <v>-756402877896</v>
      </c>
      <c r="P42" s="5"/>
      <c r="Q42" s="5">
        <v>1016421835470</v>
      </c>
      <c r="R42" s="5"/>
      <c r="S42" s="5">
        <v>262358701164</v>
      </c>
      <c r="U42" s="51">
        <v>0.2329</v>
      </c>
      <c r="W42" s="47"/>
      <c r="X42" s="92"/>
    </row>
    <row r="43" spans="1:24" ht="21" x14ac:dyDescent="0.25">
      <c r="A43" s="49" t="s">
        <v>145</v>
      </c>
      <c r="C43" s="5">
        <v>0</v>
      </c>
      <c r="D43" s="5"/>
      <c r="E43" s="5">
        <v>11183062</v>
      </c>
      <c r="F43" s="5"/>
      <c r="G43" s="5">
        <v>0</v>
      </c>
      <c r="H43" s="5"/>
      <c r="I43" s="5">
        <v>11183062</v>
      </c>
      <c r="J43" s="3"/>
      <c r="K43" s="26">
        <v>1E-4</v>
      </c>
      <c r="L43" s="3"/>
      <c r="M43" s="5">
        <v>0</v>
      </c>
      <c r="N43" s="5"/>
      <c r="O43" s="5">
        <v>-869738265</v>
      </c>
      <c r="P43" s="5"/>
      <c r="Q43" s="5">
        <v>-44896652</v>
      </c>
      <c r="R43" s="5"/>
      <c r="S43" s="5">
        <v>-914634917</v>
      </c>
      <c r="U43" s="51">
        <v>-8.0000000000000004E-4</v>
      </c>
      <c r="W43" s="47"/>
      <c r="X43" s="92"/>
    </row>
    <row r="44" spans="1:24" ht="21" x14ac:dyDescent="0.25">
      <c r="A44" s="49" t="s">
        <v>97</v>
      </c>
      <c r="C44" s="5">
        <v>0</v>
      </c>
      <c r="D44" s="5"/>
      <c r="E44" s="5">
        <v>0</v>
      </c>
      <c r="F44" s="5"/>
      <c r="G44" s="5">
        <v>0</v>
      </c>
      <c r="H44" s="5"/>
      <c r="I44" s="5">
        <v>0</v>
      </c>
      <c r="J44" s="3"/>
      <c r="K44" s="26">
        <v>0</v>
      </c>
      <c r="L44" s="3"/>
      <c r="M44" s="5">
        <v>0</v>
      </c>
      <c r="N44" s="5"/>
      <c r="O44" s="5">
        <v>0</v>
      </c>
      <c r="P44" s="5"/>
      <c r="Q44" s="5">
        <v>20011992834</v>
      </c>
      <c r="R44" s="5"/>
      <c r="S44" s="5">
        <v>20011992834</v>
      </c>
      <c r="U44" s="51">
        <v>1.78E-2</v>
      </c>
      <c r="W44" s="47"/>
      <c r="X44" s="92"/>
    </row>
    <row r="45" spans="1:24" ht="21" x14ac:dyDescent="0.25">
      <c r="A45" s="49" t="s">
        <v>157</v>
      </c>
      <c r="C45" s="5">
        <v>0</v>
      </c>
      <c r="D45" s="5"/>
      <c r="E45" s="5">
        <v>0</v>
      </c>
      <c r="F45" s="5"/>
      <c r="G45" s="5">
        <v>0</v>
      </c>
      <c r="H45" s="5"/>
      <c r="I45" s="5">
        <v>0</v>
      </c>
      <c r="J45" s="3"/>
      <c r="K45" s="26">
        <v>0</v>
      </c>
      <c r="L45" s="3"/>
      <c r="M45" s="5">
        <v>0</v>
      </c>
      <c r="N45" s="5"/>
      <c r="O45" s="5">
        <v>0</v>
      </c>
      <c r="P45" s="5"/>
      <c r="Q45" s="5">
        <v>361279450</v>
      </c>
      <c r="R45" s="5"/>
      <c r="S45" s="5">
        <v>361279450</v>
      </c>
      <c r="U45" s="51">
        <v>2.9999999999999997E-4</v>
      </c>
      <c r="W45" s="47"/>
      <c r="X45" s="92"/>
    </row>
    <row r="46" spans="1:24" ht="21" x14ac:dyDescent="0.25">
      <c r="A46" s="49" t="s">
        <v>98</v>
      </c>
      <c r="C46" s="5">
        <v>0</v>
      </c>
      <c r="D46" s="5"/>
      <c r="E46" s="5">
        <v>0</v>
      </c>
      <c r="F46" s="5"/>
      <c r="G46" s="5">
        <v>0</v>
      </c>
      <c r="H46" s="5"/>
      <c r="I46" s="5">
        <v>0</v>
      </c>
      <c r="J46" s="3"/>
      <c r="K46" s="26">
        <v>0</v>
      </c>
      <c r="L46" s="3"/>
      <c r="M46" s="5">
        <v>0</v>
      </c>
      <c r="N46" s="5"/>
      <c r="O46" s="5">
        <v>0</v>
      </c>
      <c r="P46" s="5"/>
      <c r="Q46" s="5">
        <v>-11589884493</v>
      </c>
      <c r="R46" s="5"/>
      <c r="S46" s="5">
        <v>-11589884493</v>
      </c>
      <c r="U46" s="51">
        <v>-1.03E-2</v>
      </c>
      <c r="W46" s="47"/>
      <c r="X46" s="92"/>
    </row>
    <row r="47" spans="1:24" ht="21" x14ac:dyDescent="0.25">
      <c r="A47" s="49" t="s">
        <v>146</v>
      </c>
      <c r="C47" s="5">
        <v>0</v>
      </c>
      <c r="D47" s="5"/>
      <c r="E47" s="5">
        <v>0</v>
      </c>
      <c r="F47" s="5"/>
      <c r="G47" s="5">
        <v>0</v>
      </c>
      <c r="H47" s="5"/>
      <c r="I47" s="5">
        <v>0</v>
      </c>
      <c r="J47" s="3"/>
      <c r="K47" s="26">
        <v>0</v>
      </c>
      <c r="L47" s="3"/>
      <c r="M47" s="5">
        <v>0</v>
      </c>
      <c r="N47" s="5"/>
      <c r="O47" s="5">
        <v>0</v>
      </c>
      <c r="P47" s="5"/>
      <c r="Q47" s="5">
        <v>-106112292</v>
      </c>
      <c r="R47" s="5"/>
      <c r="S47" s="5">
        <v>-106112292</v>
      </c>
      <c r="U47" s="51">
        <v>-1E-4</v>
      </c>
      <c r="W47" s="47"/>
      <c r="X47" s="92"/>
    </row>
    <row r="48" spans="1:24" ht="21" x14ac:dyDescent="0.25">
      <c r="A48" s="49" t="s">
        <v>142</v>
      </c>
      <c r="C48" s="5">
        <v>0</v>
      </c>
      <c r="D48" s="5"/>
      <c r="E48" s="5">
        <v>-109265976</v>
      </c>
      <c r="F48" s="5"/>
      <c r="G48" s="5">
        <v>0</v>
      </c>
      <c r="H48" s="5"/>
      <c r="I48" s="5">
        <v>-109265976</v>
      </c>
      <c r="J48" s="3"/>
      <c r="K48" s="26">
        <v>-8.9999999999999998E-4</v>
      </c>
      <c r="L48" s="3"/>
      <c r="M48" s="5">
        <v>0</v>
      </c>
      <c r="N48" s="5"/>
      <c r="O48" s="5">
        <v>-788701091</v>
      </c>
      <c r="P48" s="5"/>
      <c r="Q48" s="5">
        <v>-93548815</v>
      </c>
      <c r="R48" s="5"/>
      <c r="S48" s="5">
        <v>-882249906</v>
      </c>
      <c r="U48" s="51">
        <v>-8.0000000000000004E-4</v>
      </c>
      <c r="W48" s="47"/>
      <c r="X48" s="92"/>
    </row>
    <row r="49" spans="1:24" ht="21" x14ac:dyDescent="0.25">
      <c r="A49" s="49" t="s">
        <v>149</v>
      </c>
      <c r="C49" s="5">
        <v>0</v>
      </c>
      <c r="D49" s="5"/>
      <c r="E49" s="5">
        <v>0</v>
      </c>
      <c r="F49" s="5"/>
      <c r="G49" s="5">
        <v>0</v>
      </c>
      <c r="H49" s="5"/>
      <c r="I49" s="5">
        <v>0</v>
      </c>
      <c r="J49" s="3"/>
      <c r="K49" s="26">
        <v>0</v>
      </c>
      <c r="L49" s="3"/>
      <c r="M49" s="5">
        <v>0</v>
      </c>
      <c r="N49" s="5"/>
      <c r="O49" s="5">
        <v>0</v>
      </c>
      <c r="P49" s="5"/>
      <c r="Q49" s="5">
        <v>4713861</v>
      </c>
      <c r="R49" s="5"/>
      <c r="S49" s="5">
        <v>4713861</v>
      </c>
      <c r="U49" s="51">
        <v>0</v>
      </c>
      <c r="W49" s="47"/>
      <c r="X49" s="92"/>
    </row>
    <row r="50" spans="1:24" ht="21" x14ac:dyDescent="0.25">
      <c r="A50" s="49" t="s">
        <v>17</v>
      </c>
      <c r="C50" s="5">
        <v>0</v>
      </c>
      <c r="D50" s="5"/>
      <c r="E50" s="5">
        <v>-244536300</v>
      </c>
      <c r="F50" s="5"/>
      <c r="G50" s="5">
        <v>0</v>
      </c>
      <c r="H50" s="5"/>
      <c r="I50" s="5">
        <v>-244536300</v>
      </c>
      <c r="J50" s="3"/>
      <c r="K50" s="26">
        <v>-2E-3</v>
      </c>
      <c r="L50" s="3"/>
      <c r="M50" s="5">
        <v>27495292</v>
      </c>
      <c r="N50" s="5"/>
      <c r="O50" s="5">
        <v>2283755705</v>
      </c>
      <c r="P50" s="5"/>
      <c r="Q50" s="5">
        <v>9954130366</v>
      </c>
      <c r="R50" s="5"/>
      <c r="S50" s="5">
        <v>12265381363</v>
      </c>
      <c r="U50" s="51">
        <v>1.09E-2</v>
      </c>
      <c r="W50" s="47"/>
      <c r="X50" s="92"/>
    </row>
    <row r="51" spans="1:24" ht="21" x14ac:dyDescent="0.25">
      <c r="A51" s="49" t="s">
        <v>158</v>
      </c>
      <c r="C51" s="5">
        <v>0</v>
      </c>
      <c r="D51" s="5"/>
      <c r="E51" s="5">
        <v>-255050475</v>
      </c>
      <c r="F51" s="5"/>
      <c r="G51" s="5">
        <v>0</v>
      </c>
      <c r="H51" s="5"/>
      <c r="I51" s="5">
        <v>-255050475</v>
      </c>
      <c r="J51" s="3"/>
      <c r="K51" s="26">
        <v>-2.0999999999999999E-3</v>
      </c>
      <c r="L51" s="3"/>
      <c r="M51" s="5">
        <v>0</v>
      </c>
      <c r="N51" s="5"/>
      <c r="O51" s="5">
        <v>-984130613</v>
      </c>
      <c r="P51" s="5"/>
      <c r="Q51" s="5">
        <v>64715753</v>
      </c>
      <c r="R51" s="5"/>
      <c r="S51" s="5">
        <v>-919414860</v>
      </c>
      <c r="U51" s="51">
        <v>-8.0000000000000004E-4</v>
      </c>
      <c r="W51" s="47"/>
      <c r="X51" s="92"/>
    </row>
    <row r="52" spans="1:24" ht="21" x14ac:dyDescent="0.25">
      <c r="A52" s="49" t="s">
        <v>137</v>
      </c>
      <c r="C52" s="5">
        <v>0</v>
      </c>
      <c r="D52" s="5"/>
      <c r="E52" s="5">
        <v>61418095</v>
      </c>
      <c r="F52" s="5"/>
      <c r="G52" s="5">
        <v>0</v>
      </c>
      <c r="H52" s="5"/>
      <c r="I52" s="5">
        <v>61418095</v>
      </c>
      <c r="J52" s="3"/>
      <c r="K52" s="26">
        <v>5.0000000000000001E-4</v>
      </c>
      <c r="L52" s="3"/>
      <c r="M52" s="5">
        <v>0</v>
      </c>
      <c r="N52" s="5"/>
      <c r="O52" s="5">
        <v>83012684</v>
      </c>
      <c r="P52" s="5"/>
      <c r="Q52" s="5">
        <v>45090684</v>
      </c>
      <c r="R52" s="5"/>
      <c r="S52" s="5">
        <v>128103368</v>
      </c>
      <c r="U52" s="51">
        <v>1E-4</v>
      </c>
      <c r="W52" s="47"/>
      <c r="X52" s="92"/>
    </row>
    <row r="53" spans="1:24" ht="21" x14ac:dyDescent="0.25">
      <c r="A53" s="49" t="s">
        <v>168</v>
      </c>
      <c r="C53" s="5">
        <v>0</v>
      </c>
      <c r="D53" s="5"/>
      <c r="E53" s="5">
        <v>-4035843000</v>
      </c>
      <c r="F53" s="5"/>
      <c r="G53" s="5">
        <v>0</v>
      </c>
      <c r="H53" s="5"/>
      <c r="I53" s="5">
        <v>-4035843000</v>
      </c>
      <c r="J53" s="3"/>
      <c r="K53" s="26">
        <v>-3.2800000000000003E-2</v>
      </c>
      <c r="L53" s="3"/>
      <c r="M53" s="5">
        <v>1187796610</v>
      </c>
      <c r="N53" s="5"/>
      <c r="O53" s="5">
        <v>-14236478654</v>
      </c>
      <c r="P53" s="5"/>
      <c r="Q53" s="5">
        <v>3842334900</v>
      </c>
      <c r="R53" s="5"/>
      <c r="S53" s="5">
        <v>-9206347144</v>
      </c>
      <c r="U53" s="51">
        <v>-8.2000000000000007E-3</v>
      </c>
      <c r="W53" s="47"/>
      <c r="X53" s="92"/>
    </row>
    <row r="54" spans="1:24" ht="21" x14ac:dyDescent="0.25">
      <c r="A54" s="49" t="s">
        <v>130</v>
      </c>
      <c r="C54" s="5">
        <v>0</v>
      </c>
      <c r="D54" s="5"/>
      <c r="E54" s="5">
        <v>33747997</v>
      </c>
      <c r="F54" s="5"/>
      <c r="G54" s="5">
        <v>0</v>
      </c>
      <c r="H54" s="5"/>
      <c r="I54" s="5">
        <v>33747997</v>
      </c>
      <c r="J54" s="3"/>
      <c r="K54" s="26">
        <v>2.9999999999999997E-4</v>
      </c>
      <c r="L54" s="3"/>
      <c r="M54" s="5">
        <v>0</v>
      </c>
      <c r="N54" s="5"/>
      <c r="O54" s="5">
        <v>-261078765</v>
      </c>
      <c r="P54" s="5"/>
      <c r="Q54" s="5">
        <v>0</v>
      </c>
      <c r="R54" s="5"/>
      <c r="S54" s="5">
        <v>-261078765</v>
      </c>
      <c r="U54" s="51">
        <v>-2.0000000000000001E-4</v>
      </c>
      <c r="W54" s="47"/>
      <c r="X54" s="92"/>
    </row>
    <row r="55" spans="1:24" ht="21" x14ac:dyDescent="0.25">
      <c r="A55" s="49" t="s">
        <v>143</v>
      </c>
      <c r="C55" s="5">
        <v>0</v>
      </c>
      <c r="D55" s="5"/>
      <c r="E55" s="5">
        <v>-125275150</v>
      </c>
      <c r="F55" s="5"/>
      <c r="G55" s="5">
        <v>0</v>
      </c>
      <c r="H55" s="5"/>
      <c r="I55" s="5">
        <v>-125275150</v>
      </c>
      <c r="J55" s="3"/>
      <c r="K55" s="26">
        <v>-1E-3</v>
      </c>
      <c r="L55" s="3"/>
      <c r="M55" s="5">
        <v>0</v>
      </c>
      <c r="N55" s="5"/>
      <c r="O55" s="5">
        <v>-443840735</v>
      </c>
      <c r="P55" s="5"/>
      <c r="Q55" s="5">
        <v>0</v>
      </c>
      <c r="R55" s="5"/>
      <c r="S55" s="5">
        <v>-443840735</v>
      </c>
      <c r="U55" s="51">
        <v>-4.0000000000000002E-4</v>
      </c>
      <c r="W55" s="47"/>
      <c r="X55" s="92"/>
    </row>
    <row r="56" spans="1:24" ht="21" x14ac:dyDescent="0.25">
      <c r="A56" s="49" t="s">
        <v>123</v>
      </c>
      <c r="C56" s="5">
        <v>0</v>
      </c>
      <c r="D56" s="5"/>
      <c r="E56" s="5">
        <v>261136935</v>
      </c>
      <c r="F56" s="5"/>
      <c r="G56" s="5">
        <v>0</v>
      </c>
      <c r="H56" s="5"/>
      <c r="I56" s="5">
        <v>261136935</v>
      </c>
      <c r="J56" s="3"/>
      <c r="K56" s="26">
        <v>2.0999999999999999E-3</v>
      </c>
      <c r="L56" s="3"/>
      <c r="M56" s="5">
        <v>0</v>
      </c>
      <c r="N56" s="5"/>
      <c r="O56" s="5">
        <v>174003723</v>
      </c>
      <c r="P56" s="5"/>
      <c r="Q56" s="5">
        <v>0</v>
      </c>
      <c r="R56" s="5"/>
      <c r="S56" s="5">
        <v>174003723</v>
      </c>
      <c r="U56" s="51">
        <v>2.0000000000000001E-4</v>
      </c>
      <c r="W56" s="47"/>
      <c r="X56" s="92"/>
    </row>
    <row r="57" spans="1:24" ht="21" x14ac:dyDescent="0.25">
      <c r="A57" s="49" t="s">
        <v>132</v>
      </c>
      <c r="C57" s="5">
        <v>0</v>
      </c>
      <c r="D57" s="5"/>
      <c r="E57" s="5">
        <v>-93390171</v>
      </c>
      <c r="F57" s="5"/>
      <c r="G57" s="5">
        <v>0</v>
      </c>
      <c r="H57" s="5"/>
      <c r="I57" s="5">
        <v>-93390171</v>
      </c>
      <c r="J57" s="3"/>
      <c r="K57" s="26">
        <v>-8.0000000000000004E-4</v>
      </c>
      <c r="L57" s="3"/>
      <c r="M57" s="5">
        <v>0</v>
      </c>
      <c r="N57" s="5"/>
      <c r="O57" s="5">
        <v>-343008200</v>
      </c>
      <c r="P57" s="5"/>
      <c r="Q57" s="5">
        <v>0</v>
      </c>
      <c r="R57" s="5"/>
      <c r="S57" s="5">
        <v>-343008200</v>
      </c>
      <c r="U57" s="51">
        <v>-2.9999999999999997E-4</v>
      </c>
      <c r="W57" s="47"/>
      <c r="X57" s="92"/>
    </row>
    <row r="58" spans="1:24" ht="21" x14ac:dyDescent="0.25">
      <c r="A58" s="49" t="s">
        <v>164</v>
      </c>
      <c r="C58" s="5">
        <v>0</v>
      </c>
      <c r="D58" s="5"/>
      <c r="E58" s="5">
        <v>-36270394539</v>
      </c>
      <c r="F58" s="5"/>
      <c r="G58" s="5">
        <v>0</v>
      </c>
      <c r="H58" s="5"/>
      <c r="I58" s="5">
        <v>-36270394539</v>
      </c>
      <c r="J58" s="3"/>
      <c r="K58" s="26">
        <v>-0.29520000000000002</v>
      </c>
      <c r="L58" s="3"/>
      <c r="M58" s="5">
        <v>0</v>
      </c>
      <c r="N58" s="5"/>
      <c r="O58" s="5">
        <v>-14508143276</v>
      </c>
      <c r="P58" s="5"/>
      <c r="Q58" s="5">
        <v>0</v>
      </c>
      <c r="R58" s="5"/>
      <c r="S58" s="5">
        <v>-14508143276</v>
      </c>
      <c r="U58" s="51">
        <v>-1.29E-2</v>
      </c>
      <c r="W58" s="47"/>
      <c r="X58" s="92"/>
    </row>
    <row r="59" spans="1:24" ht="21" x14ac:dyDescent="0.25">
      <c r="A59" s="52" t="s">
        <v>153</v>
      </c>
      <c r="C59" s="9">
        <v>0</v>
      </c>
      <c r="D59" s="5"/>
      <c r="E59" s="9">
        <v>-195827850</v>
      </c>
      <c r="F59" s="5"/>
      <c r="G59" s="9">
        <v>0</v>
      </c>
      <c r="H59" s="5"/>
      <c r="I59" s="9">
        <v>-195827850</v>
      </c>
      <c r="J59" s="3"/>
      <c r="K59" s="27">
        <v>-1.6000000000000001E-3</v>
      </c>
      <c r="L59" s="3"/>
      <c r="M59" s="9">
        <v>0</v>
      </c>
      <c r="N59" s="5"/>
      <c r="O59" s="9">
        <v>-773801381</v>
      </c>
      <c r="P59" s="5"/>
      <c r="Q59" s="9">
        <v>0</v>
      </c>
      <c r="R59" s="5"/>
      <c r="S59" s="9">
        <v>-773801381</v>
      </c>
      <c r="U59" s="53">
        <v>-6.9999999999999999E-4</v>
      </c>
      <c r="W59" s="47"/>
      <c r="X59" s="92"/>
    </row>
    <row r="60" spans="1:24" ht="21" x14ac:dyDescent="0.25">
      <c r="A60" s="49" t="s">
        <v>109</v>
      </c>
      <c r="C60" s="54">
        <f>SUM(C6:C59)</f>
        <v>0</v>
      </c>
      <c r="E60" s="54">
        <f>SUM(E6:E59)</f>
        <v>-27303068277</v>
      </c>
      <c r="G60" s="54">
        <f>SUM(G6:G59)</f>
        <v>0</v>
      </c>
      <c r="I60" s="54">
        <f>SUM(I6:I59)</f>
        <v>-27303068277</v>
      </c>
      <c r="K60" s="55">
        <f>SUM(K6:K59)</f>
        <v>-0.22209999999999996</v>
      </c>
      <c r="M60" s="54">
        <f>SUM(M6:M59)</f>
        <v>4878061708</v>
      </c>
      <c r="O60" s="54">
        <f>SUM(O6:O59)</f>
        <v>-697596104118</v>
      </c>
      <c r="Q60" s="54">
        <f>SUM(Q6:Q59)</f>
        <v>1302192877124</v>
      </c>
      <c r="S60" s="54">
        <f>SUM(S6:S59)</f>
        <v>609472921664</v>
      </c>
      <c r="U60" s="55">
        <f>SUM(U6:U59)</f>
        <v>0.54109999999999991</v>
      </c>
    </row>
    <row r="61" spans="1:24" x14ac:dyDescent="0.25">
      <c r="E61" s="58"/>
      <c r="I61" s="58"/>
      <c r="O61" s="46"/>
      <c r="Q61" s="59"/>
    </row>
    <row r="62" spans="1:24" x14ac:dyDescent="0.25">
      <c r="G62" s="58"/>
      <c r="I62" s="58"/>
      <c r="J62" s="58"/>
      <c r="K62" s="58"/>
      <c r="O62" s="47"/>
      <c r="Q62" s="60"/>
    </row>
    <row r="63" spans="1:24" x14ac:dyDescent="0.25">
      <c r="I63" s="58"/>
      <c r="J63" s="58"/>
      <c r="K63" s="58"/>
    </row>
    <row r="64" spans="1:24" x14ac:dyDescent="0.25">
      <c r="I64" s="58"/>
      <c r="J64" s="58"/>
      <c r="K64" s="58"/>
    </row>
    <row r="65" spans="9:11" x14ac:dyDescent="0.25">
      <c r="I65" s="58"/>
      <c r="J65" s="58"/>
      <c r="K65" s="58"/>
    </row>
    <row r="66" spans="9:11" x14ac:dyDescent="0.25">
      <c r="I66" s="58"/>
      <c r="J66" s="58"/>
      <c r="K66" s="58"/>
    </row>
    <row r="67" spans="9:11" x14ac:dyDescent="0.25">
      <c r="I67" s="58"/>
      <c r="J67" s="58"/>
      <c r="K67" s="58"/>
    </row>
    <row r="68" spans="9:11" x14ac:dyDescent="0.25">
      <c r="I68" s="58"/>
      <c r="J68" s="58"/>
      <c r="K68" s="58"/>
    </row>
    <row r="69" spans="9:11" x14ac:dyDescent="0.25">
      <c r="I69" s="58"/>
      <c r="J69" s="58"/>
      <c r="K69" s="58"/>
    </row>
    <row r="70" spans="9:11" x14ac:dyDescent="0.25">
      <c r="I70" s="58"/>
      <c r="J70" s="58"/>
      <c r="K70" s="58"/>
    </row>
    <row r="71" spans="9:11" x14ac:dyDescent="0.25">
      <c r="I71" s="58"/>
      <c r="J71" s="58"/>
      <c r="K71" s="58"/>
    </row>
  </sheetData>
  <sheetProtection algorithmName="SHA-512" hashValue="Qgbpox9kODJOEqoaR7k5u6uIS8lO/LWX4zoQ2Tkp3TeHPKDAPw6QbBJK5qIgTNz4kFJgPhuJ4pGaNTU5q0df4g==" saltValue="bAOa53OkXIwCHHcts1Ipdw==" spinCount="100000" sheet="1" objects="1" scenarios="1" selectLockedCells="1" autoFilter="0" selectUnlockedCells="1"/>
  <mergeCells count="16">
    <mergeCell ref="A3:U3"/>
    <mergeCell ref="A2:U2"/>
    <mergeCell ref="A1:U1"/>
    <mergeCell ref="S5"/>
    <mergeCell ref="U5"/>
    <mergeCell ref="M4:U4"/>
    <mergeCell ref="K5"/>
    <mergeCell ref="C4:K4"/>
    <mergeCell ref="M5"/>
    <mergeCell ref="O5"/>
    <mergeCell ref="Q5"/>
    <mergeCell ref="A4:A5"/>
    <mergeCell ref="C5"/>
    <mergeCell ref="E5"/>
    <mergeCell ref="G5"/>
    <mergeCell ref="I5"/>
  </mergeCells>
  <printOptions horizontalCentered="1"/>
  <pageMargins left="0" right="0" top="0.75" bottom="0.75" header="0.3" footer="0.3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rightToLeft="1" view="pageBreakPreview" zoomScaleNormal="100" zoomScaleSheetLayoutView="100" workbookViewId="0">
      <selection sqref="A1:Q1"/>
    </sheetView>
  </sheetViews>
  <sheetFormatPr defaultColWidth="9.140625" defaultRowHeight="21.75" customHeight="1" x14ac:dyDescent="0.25"/>
  <cols>
    <col min="1" max="1" width="30.85546875" style="3" customWidth="1"/>
    <col min="2" max="2" width="1" style="3" customWidth="1"/>
    <col min="3" max="3" width="16.28515625" style="3" bestFit="1" customWidth="1"/>
    <col min="4" max="4" width="1" style="3" customWidth="1"/>
    <col min="5" max="5" width="18.28515625" style="3" bestFit="1" customWidth="1"/>
    <col min="6" max="6" width="1" style="3" customWidth="1"/>
    <col min="7" max="7" width="11.140625" style="3" bestFit="1" customWidth="1"/>
    <col min="8" max="8" width="1" style="3" customWidth="1"/>
    <col min="9" max="9" width="17.85546875" style="3" bestFit="1" customWidth="1"/>
    <col min="10" max="10" width="1" style="3" customWidth="1"/>
    <col min="11" max="11" width="17.140625" style="3" bestFit="1" customWidth="1"/>
    <col min="12" max="12" width="0.7109375" style="3" customWidth="1"/>
    <col min="13" max="13" width="20" style="3" customWidth="1"/>
    <col min="14" max="14" width="1" style="3" customWidth="1"/>
    <col min="15" max="15" width="15.7109375" style="3" bestFit="1" customWidth="1"/>
    <col min="16" max="16" width="1" style="3" customWidth="1"/>
    <col min="17" max="17" width="18.42578125" style="3" bestFit="1" customWidth="1"/>
    <col min="18" max="18" width="1" style="3" customWidth="1"/>
    <col min="19" max="16384" width="9.140625" style="3"/>
  </cols>
  <sheetData>
    <row r="1" spans="1:19" ht="21.7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9" ht="21.75" customHeight="1" x14ac:dyDescent="0.25">
      <c r="A2" s="108" t="s">
        <v>71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9" ht="21.75" customHeight="1" x14ac:dyDescent="0.25">
      <c r="A3" s="108" t="str">
        <f>سهام!A3</f>
        <v>برای ماه منتهی به 1399/08/30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5" spans="1:19" ht="21.75" customHeight="1" x14ac:dyDescent="0.25">
      <c r="A5" s="107" t="s">
        <v>75</v>
      </c>
      <c r="C5" s="104" t="s">
        <v>73</v>
      </c>
      <c r="D5" s="104" t="s">
        <v>73</v>
      </c>
      <c r="E5" s="104" t="s">
        <v>73</v>
      </c>
      <c r="F5" s="104" t="s">
        <v>73</v>
      </c>
      <c r="G5" s="104" t="s">
        <v>73</v>
      </c>
      <c r="H5" s="104" t="s">
        <v>73</v>
      </c>
      <c r="I5" s="104" t="s">
        <v>73</v>
      </c>
      <c r="K5" s="104" t="s">
        <v>74</v>
      </c>
      <c r="L5" s="104" t="s">
        <v>74</v>
      </c>
      <c r="M5" s="104" t="s">
        <v>74</v>
      </c>
      <c r="N5" s="104" t="s">
        <v>74</v>
      </c>
      <c r="O5" s="104" t="s">
        <v>74</v>
      </c>
      <c r="P5" s="104" t="s">
        <v>74</v>
      </c>
      <c r="Q5" s="104" t="s">
        <v>74</v>
      </c>
    </row>
    <row r="6" spans="1:19" ht="21.75" customHeight="1" x14ac:dyDescent="0.25">
      <c r="A6" s="104" t="s">
        <v>75</v>
      </c>
      <c r="C6" s="104" t="s">
        <v>108</v>
      </c>
      <c r="E6" s="104" t="s">
        <v>105</v>
      </c>
      <c r="G6" s="104" t="s">
        <v>106</v>
      </c>
      <c r="I6" s="104" t="s">
        <v>109</v>
      </c>
      <c r="K6" s="104" t="s">
        <v>108</v>
      </c>
      <c r="M6" s="104" t="s">
        <v>105</v>
      </c>
      <c r="O6" s="104" t="s">
        <v>106</v>
      </c>
      <c r="Q6" s="104" t="s">
        <v>109</v>
      </c>
    </row>
    <row r="7" spans="1:19" ht="21.75" customHeight="1" x14ac:dyDescent="0.25">
      <c r="A7" s="32" t="s">
        <v>219</v>
      </c>
      <c r="C7" s="5">
        <v>0</v>
      </c>
      <c r="D7" s="5"/>
      <c r="E7" s="5">
        <v>0</v>
      </c>
      <c r="F7" s="5"/>
      <c r="G7" s="5">
        <v>0</v>
      </c>
      <c r="H7" s="5"/>
      <c r="I7" s="5">
        <v>0</v>
      </c>
      <c r="J7" s="5"/>
      <c r="K7" s="5">
        <v>0</v>
      </c>
      <c r="L7" s="5"/>
      <c r="M7" s="5">
        <v>0</v>
      </c>
      <c r="N7" s="5"/>
      <c r="O7" s="5">
        <v>13729873969</v>
      </c>
      <c r="P7" s="5"/>
      <c r="Q7" s="5">
        <v>13729873969</v>
      </c>
      <c r="S7" s="5"/>
    </row>
    <row r="8" spans="1:19" ht="21.75" customHeight="1" x14ac:dyDescent="0.25">
      <c r="A8" s="4" t="s">
        <v>30</v>
      </c>
      <c r="C8" s="5">
        <v>2273547945</v>
      </c>
      <c r="D8" s="5"/>
      <c r="E8" s="5">
        <v>-14997281250</v>
      </c>
      <c r="F8" s="5"/>
      <c r="G8" s="5">
        <v>0</v>
      </c>
      <c r="H8" s="5"/>
      <c r="I8" s="5">
        <v>-12723733305</v>
      </c>
      <c r="J8" s="5"/>
      <c r="K8" s="5">
        <v>21589298628</v>
      </c>
      <c r="L8" s="5"/>
      <c r="M8" s="5">
        <v>-9024468750</v>
      </c>
      <c r="N8" s="5"/>
      <c r="O8" s="5">
        <v>-8700000</v>
      </c>
      <c r="P8" s="5"/>
      <c r="Q8" s="5">
        <v>12556129878</v>
      </c>
      <c r="S8" s="5"/>
    </row>
    <row r="9" spans="1:19" ht="21.75" customHeight="1" x14ac:dyDescent="0.25">
      <c r="A9" s="4" t="s">
        <v>81</v>
      </c>
      <c r="C9" s="5">
        <v>0</v>
      </c>
      <c r="D9" s="5"/>
      <c r="E9" s="5">
        <v>0</v>
      </c>
      <c r="F9" s="5"/>
      <c r="G9" s="5">
        <v>0</v>
      </c>
      <c r="H9" s="5"/>
      <c r="I9" s="5">
        <v>0</v>
      </c>
      <c r="J9" s="5"/>
      <c r="K9" s="5">
        <v>778789796</v>
      </c>
      <c r="L9" s="5"/>
      <c r="M9" s="5">
        <v>0</v>
      </c>
      <c r="N9" s="5"/>
      <c r="O9" s="5">
        <v>-299874566</v>
      </c>
      <c r="P9" s="5"/>
      <c r="Q9" s="5">
        <v>478915230</v>
      </c>
      <c r="S9" s="5"/>
    </row>
    <row r="10" spans="1:19" ht="21.75" customHeight="1" x14ac:dyDescent="0.25">
      <c r="A10" s="4" t="s">
        <v>103</v>
      </c>
      <c r="C10" s="5">
        <v>0</v>
      </c>
      <c r="D10" s="5"/>
      <c r="E10" s="5">
        <v>0</v>
      </c>
      <c r="F10" s="5"/>
      <c r="G10" s="5">
        <v>0</v>
      </c>
      <c r="H10" s="5"/>
      <c r="I10" s="5">
        <v>0</v>
      </c>
      <c r="J10" s="5"/>
      <c r="K10" s="5">
        <v>10484330934</v>
      </c>
      <c r="L10" s="5"/>
      <c r="M10" s="5">
        <v>0</v>
      </c>
      <c r="N10" s="5"/>
      <c r="O10" s="5">
        <v>-390907942</v>
      </c>
      <c r="P10" s="5"/>
      <c r="Q10" s="5">
        <v>10093422992</v>
      </c>
      <c r="S10" s="5"/>
    </row>
    <row r="11" spans="1:19" ht="21.75" customHeight="1" x14ac:dyDescent="0.25">
      <c r="A11" s="4" t="s">
        <v>80</v>
      </c>
      <c r="C11" s="5">
        <v>0</v>
      </c>
      <c r="D11" s="5"/>
      <c r="E11" s="5">
        <v>0</v>
      </c>
      <c r="F11" s="5"/>
      <c r="G11" s="5">
        <v>0</v>
      </c>
      <c r="H11" s="5"/>
      <c r="I11" s="5">
        <v>0</v>
      </c>
      <c r="J11" s="5"/>
      <c r="K11" s="5">
        <v>1415354753</v>
      </c>
      <c r="L11" s="5"/>
      <c r="M11" s="5">
        <v>0</v>
      </c>
      <c r="N11" s="5"/>
      <c r="O11" s="5">
        <v>1036847740</v>
      </c>
      <c r="P11" s="5"/>
      <c r="Q11" s="5">
        <v>2452202493</v>
      </c>
      <c r="S11" s="5"/>
    </row>
    <row r="12" spans="1:19" ht="21.75" customHeight="1" x14ac:dyDescent="0.25">
      <c r="A12" s="4" t="s">
        <v>40</v>
      </c>
      <c r="C12" s="5">
        <v>5344408937</v>
      </c>
      <c r="D12" s="5"/>
      <c r="E12" s="5">
        <v>23186126597</v>
      </c>
      <c r="F12" s="5"/>
      <c r="G12" s="5">
        <v>0</v>
      </c>
      <c r="H12" s="5"/>
      <c r="I12" s="5">
        <v>28530535534</v>
      </c>
      <c r="J12" s="5"/>
      <c r="K12" s="5">
        <v>48406004979</v>
      </c>
      <c r="L12" s="5"/>
      <c r="M12" s="5">
        <v>-30353615564</v>
      </c>
      <c r="N12" s="5"/>
      <c r="O12" s="5">
        <v>0</v>
      </c>
      <c r="P12" s="5"/>
      <c r="Q12" s="5">
        <v>18052389415</v>
      </c>
      <c r="S12" s="5"/>
    </row>
    <row r="13" spans="1:19" ht="21.75" customHeight="1" x14ac:dyDescent="0.25">
      <c r="A13" s="4" t="s">
        <v>37</v>
      </c>
      <c r="C13" s="5">
        <v>12163915981</v>
      </c>
      <c r="D13" s="5"/>
      <c r="E13" s="5">
        <v>49611759238</v>
      </c>
      <c r="F13" s="5"/>
      <c r="G13" s="5">
        <v>0</v>
      </c>
      <c r="H13" s="5"/>
      <c r="I13" s="5">
        <v>61775675219</v>
      </c>
      <c r="J13" s="5"/>
      <c r="K13" s="5">
        <v>85249987216</v>
      </c>
      <c r="L13" s="5"/>
      <c r="M13" s="5">
        <v>-79832594377</v>
      </c>
      <c r="N13" s="5"/>
      <c r="O13" s="5">
        <v>0</v>
      </c>
      <c r="P13" s="5"/>
      <c r="Q13" s="5">
        <v>5417392839</v>
      </c>
      <c r="S13" s="5"/>
    </row>
    <row r="14" spans="1:19" ht="21.75" customHeight="1" x14ac:dyDescent="0.25">
      <c r="A14" s="4" t="s">
        <v>43</v>
      </c>
      <c r="C14" s="5">
        <v>12344960653</v>
      </c>
      <c r="D14" s="5"/>
      <c r="E14" s="5">
        <v>0</v>
      </c>
      <c r="F14" s="5"/>
      <c r="G14" s="5">
        <v>0</v>
      </c>
      <c r="H14" s="5"/>
      <c r="I14" s="5">
        <v>12344960653</v>
      </c>
      <c r="J14" s="5"/>
      <c r="K14" s="5">
        <v>111612563105</v>
      </c>
      <c r="L14" s="5"/>
      <c r="M14" s="5">
        <v>-75486241926</v>
      </c>
      <c r="N14" s="5"/>
      <c r="O14" s="5">
        <v>0</v>
      </c>
      <c r="P14" s="5"/>
      <c r="Q14" s="5">
        <v>36126321179</v>
      </c>
      <c r="S14" s="5"/>
    </row>
    <row r="15" spans="1:19" ht="21.75" customHeight="1" x14ac:dyDescent="0.25">
      <c r="A15" s="4" t="s">
        <v>46</v>
      </c>
      <c r="C15" s="5">
        <v>7343251740</v>
      </c>
      <c r="D15" s="5"/>
      <c r="E15" s="5">
        <v>17170387303</v>
      </c>
      <c r="F15" s="5"/>
      <c r="G15" s="5">
        <v>0</v>
      </c>
      <c r="H15" s="5"/>
      <c r="I15" s="5">
        <v>24513639043</v>
      </c>
      <c r="J15" s="5"/>
      <c r="K15" s="5">
        <v>22130331237</v>
      </c>
      <c r="L15" s="5"/>
      <c r="M15" s="5">
        <v>24496434102</v>
      </c>
      <c r="N15" s="5"/>
      <c r="O15" s="5">
        <v>0</v>
      </c>
      <c r="P15" s="5"/>
      <c r="Q15" s="5">
        <v>46626765339</v>
      </c>
      <c r="S15" s="5"/>
    </row>
    <row r="16" spans="1:19" ht="21.75" customHeight="1" x14ac:dyDescent="0.25">
      <c r="A16" s="35" t="s">
        <v>34</v>
      </c>
      <c r="C16" s="9">
        <v>41005072</v>
      </c>
      <c r="D16" s="5"/>
      <c r="E16" s="9">
        <v>16661980</v>
      </c>
      <c r="F16" s="5"/>
      <c r="G16" s="9">
        <v>0</v>
      </c>
      <c r="H16" s="5"/>
      <c r="I16" s="9">
        <v>57667052</v>
      </c>
      <c r="J16" s="5"/>
      <c r="K16" s="9">
        <v>380331265</v>
      </c>
      <c r="L16" s="5"/>
      <c r="M16" s="9">
        <v>184227903</v>
      </c>
      <c r="N16" s="5"/>
      <c r="O16" s="9">
        <v>0</v>
      </c>
      <c r="P16" s="5"/>
      <c r="Q16" s="9">
        <v>564559168</v>
      </c>
      <c r="S16" s="5"/>
    </row>
    <row r="17" spans="1:17" s="4" customFormat="1" ht="21.75" customHeight="1" x14ac:dyDescent="0.25">
      <c r="A17" s="4" t="s">
        <v>109</v>
      </c>
      <c r="C17" s="10">
        <f>SUM(C7:C16)</f>
        <v>39511090328</v>
      </c>
      <c r="D17" s="10"/>
      <c r="E17" s="10">
        <f>SUM(E7:E16)</f>
        <v>74987653868</v>
      </c>
      <c r="F17" s="10"/>
      <c r="G17" s="10">
        <f>SUM(G7:G16)</f>
        <v>0</v>
      </c>
      <c r="H17" s="10"/>
      <c r="I17" s="10">
        <f>SUM(I7:I16)</f>
        <v>114498744196</v>
      </c>
      <c r="J17" s="10"/>
      <c r="K17" s="10">
        <f>SUM(K7:K16)</f>
        <v>302046991913</v>
      </c>
      <c r="L17" s="10"/>
      <c r="M17" s="10">
        <f>SUM(M7:M16)</f>
        <v>-170016258612</v>
      </c>
      <c r="N17" s="10"/>
      <c r="O17" s="10">
        <f>SUM(O7:O16)</f>
        <v>14067239201</v>
      </c>
      <c r="P17" s="10"/>
      <c r="Q17" s="10">
        <f>SUM(Q7:Q16)</f>
        <v>146097972502</v>
      </c>
    </row>
    <row r="18" spans="1:17" ht="21.75" customHeight="1" x14ac:dyDescent="0.25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ht="21.75" customHeight="1" x14ac:dyDescent="0.25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ht="21.75" customHeight="1" x14ac:dyDescent="0.25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21.75" customHeight="1" x14ac:dyDescent="0.25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21.75" customHeight="1" x14ac:dyDescent="0.2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21.75" customHeight="1" x14ac:dyDescent="0.25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ht="21.75" customHeight="1" x14ac:dyDescent="0.25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21.75" customHeight="1" x14ac:dyDescent="0.25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</sheetData>
  <sheetProtection algorithmName="SHA-512" hashValue="EbKu25uj05a82/f9j73WHbqsGMiPw6J57RMeE05umNw085C61cWgoSseg1K6a4lztpJCnCadVQJpNiQC51qt5g==" saltValue="GlE6Adeu44kFIQlc6scYpw==" spinCount="100000" sheet="1" objects="1" scenarios="1" selectLockedCells="1" autoFilter="0" selectUnlockedCells="1"/>
  <mergeCells count="14">
    <mergeCell ref="A3:Q3"/>
    <mergeCell ref="A2:Q2"/>
    <mergeCell ref="A1:Q1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rintOptions horizontalCentered="1"/>
  <pageMargins left="0" right="0" top="0.75" bottom="0.75" header="0.3" footer="0.3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rightToLeft="1" view="pageBreakPreview" topLeftCell="A16" zoomScaleNormal="100" zoomScaleSheetLayoutView="100" workbookViewId="0">
      <selection activeCell="E6" sqref="E6:K31"/>
    </sheetView>
  </sheetViews>
  <sheetFormatPr defaultColWidth="9.140625" defaultRowHeight="18" customHeight="1" x14ac:dyDescent="0.25"/>
  <cols>
    <col min="1" max="1" width="31.140625" style="42" customWidth="1"/>
    <col min="2" max="2" width="1" style="42" customWidth="1"/>
    <col min="3" max="3" width="20.7109375" style="42" bestFit="1" customWidth="1"/>
    <col min="4" max="4" width="1" style="42" customWidth="1"/>
    <col min="5" max="5" width="27.7109375" style="42" customWidth="1"/>
    <col min="6" max="6" width="1" style="42" customWidth="1"/>
    <col min="7" max="7" width="23.85546875" style="42" customWidth="1"/>
    <col min="8" max="8" width="1" style="42" customWidth="1"/>
    <col min="9" max="9" width="27" style="42" customWidth="1"/>
    <col min="10" max="10" width="1" style="42" customWidth="1"/>
    <col min="11" max="11" width="24.5703125" style="42" bestFit="1" customWidth="1"/>
    <col min="12" max="12" width="1" style="42" customWidth="1"/>
    <col min="13" max="13" width="9.140625" style="42" customWidth="1"/>
    <col min="14" max="16384" width="9.140625" style="42"/>
  </cols>
  <sheetData>
    <row r="1" spans="1:11" ht="18" customHeight="1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18" customHeight="1" x14ac:dyDescent="0.25">
      <c r="A2" s="108" t="s">
        <v>71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18" customHeight="1" x14ac:dyDescent="0.25">
      <c r="A3" s="108" t="str">
        <f>سهام!A3</f>
        <v>برای ماه منتهی به 1399/08/30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ht="18" customHeight="1" x14ac:dyDescent="0.25">
      <c r="A4" s="104" t="s">
        <v>110</v>
      </c>
      <c r="B4" s="104" t="s">
        <v>110</v>
      </c>
      <c r="C4" s="104" t="s">
        <v>110</v>
      </c>
      <c r="E4" s="104" t="s">
        <v>73</v>
      </c>
      <c r="F4" s="104" t="s">
        <v>73</v>
      </c>
      <c r="G4" s="104" t="s">
        <v>73</v>
      </c>
      <c r="I4" s="104" t="s">
        <v>74</v>
      </c>
      <c r="J4" s="104" t="s">
        <v>74</v>
      </c>
      <c r="K4" s="104" t="s">
        <v>74</v>
      </c>
    </row>
    <row r="5" spans="1:11" ht="18" customHeight="1" x14ac:dyDescent="0.25">
      <c r="A5" s="104" t="s">
        <v>111</v>
      </c>
      <c r="C5" s="104" t="s">
        <v>57</v>
      </c>
      <c r="E5" s="104" t="s">
        <v>112</v>
      </c>
      <c r="G5" s="104" t="s">
        <v>113</v>
      </c>
      <c r="I5" s="104" t="s">
        <v>112</v>
      </c>
      <c r="K5" s="104" t="s">
        <v>113</v>
      </c>
    </row>
    <row r="6" spans="1:11" ht="18" customHeight="1" x14ac:dyDescent="0.25">
      <c r="A6" s="49" t="s">
        <v>63</v>
      </c>
      <c r="C6" s="42" t="s">
        <v>169</v>
      </c>
      <c r="E6" s="5">
        <v>0</v>
      </c>
      <c r="F6" s="3"/>
      <c r="G6" s="3" t="s">
        <v>208</v>
      </c>
      <c r="H6" s="3"/>
      <c r="I6" s="5">
        <v>24657</v>
      </c>
      <c r="J6" s="3"/>
      <c r="K6" s="3"/>
    </row>
    <row r="7" spans="1:11" ht="18" customHeight="1" x14ac:dyDescent="0.25">
      <c r="A7" s="49" t="s">
        <v>83</v>
      </c>
      <c r="C7" s="42" t="s">
        <v>220</v>
      </c>
      <c r="E7" s="5">
        <v>5342</v>
      </c>
      <c r="F7" s="3"/>
      <c r="G7" s="3" t="s">
        <v>208</v>
      </c>
      <c r="H7" s="3"/>
      <c r="I7" s="5">
        <v>2149819</v>
      </c>
      <c r="J7" s="3"/>
      <c r="K7" s="3"/>
    </row>
    <row r="8" spans="1:11" ht="18" customHeight="1" x14ac:dyDescent="0.25">
      <c r="A8" s="49" t="s">
        <v>84</v>
      </c>
      <c r="C8" s="42" t="s">
        <v>221</v>
      </c>
      <c r="E8" s="5">
        <v>0</v>
      </c>
      <c r="F8" s="3"/>
      <c r="G8" s="3" t="s">
        <v>208</v>
      </c>
      <c r="H8" s="3"/>
      <c r="I8" s="5">
        <v>80589</v>
      </c>
      <c r="J8" s="3"/>
      <c r="K8" s="3"/>
    </row>
    <row r="9" spans="1:11" ht="18" customHeight="1" x14ac:dyDescent="0.25">
      <c r="A9" s="49" t="s">
        <v>64</v>
      </c>
      <c r="C9" s="42" t="s">
        <v>175</v>
      </c>
      <c r="E9" s="5">
        <v>0</v>
      </c>
      <c r="F9" s="3"/>
      <c r="G9" s="3" t="s">
        <v>208</v>
      </c>
      <c r="H9" s="3"/>
      <c r="I9" s="5">
        <v>757009467</v>
      </c>
      <c r="J9" s="3"/>
      <c r="K9" s="3"/>
    </row>
    <row r="10" spans="1:11" ht="18" customHeight="1" x14ac:dyDescent="0.25">
      <c r="A10" s="49" t="s">
        <v>65</v>
      </c>
      <c r="C10" s="42" t="s">
        <v>177</v>
      </c>
      <c r="E10" s="5">
        <v>7808</v>
      </c>
      <c r="F10" s="3"/>
      <c r="G10" s="3" t="s">
        <v>208</v>
      </c>
      <c r="H10" s="3"/>
      <c r="I10" s="5">
        <v>54270352</v>
      </c>
      <c r="J10" s="3"/>
      <c r="K10" s="3"/>
    </row>
    <row r="11" spans="1:11" ht="18" customHeight="1" x14ac:dyDescent="0.25">
      <c r="A11" s="49" t="s">
        <v>65</v>
      </c>
      <c r="C11" s="42" t="s">
        <v>222</v>
      </c>
      <c r="E11" s="5">
        <v>0</v>
      </c>
      <c r="F11" s="3"/>
      <c r="G11" s="3" t="s">
        <v>208</v>
      </c>
      <c r="H11" s="3"/>
      <c r="I11" s="5">
        <v>13296366430</v>
      </c>
      <c r="J11" s="3"/>
      <c r="K11" s="3"/>
    </row>
    <row r="12" spans="1:11" ht="18" customHeight="1" x14ac:dyDescent="0.25">
      <c r="A12" s="49" t="s">
        <v>66</v>
      </c>
      <c r="C12" s="42" t="s">
        <v>223</v>
      </c>
      <c r="E12" s="5">
        <v>0</v>
      </c>
      <c r="F12" s="3"/>
      <c r="G12" s="3" t="s">
        <v>208</v>
      </c>
      <c r="H12" s="3"/>
      <c r="I12" s="5">
        <v>10587849385</v>
      </c>
      <c r="J12" s="3"/>
      <c r="K12" s="3"/>
    </row>
    <row r="13" spans="1:11" ht="18" customHeight="1" x14ac:dyDescent="0.25">
      <c r="A13" s="49" t="s">
        <v>66</v>
      </c>
      <c r="C13" s="42" t="s">
        <v>179</v>
      </c>
      <c r="E13" s="5">
        <v>8219</v>
      </c>
      <c r="F13" s="3"/>
      <c r="G13" s="3" t="s">
        <v>208</v>
      </c>
      <c r="H13" s="3"/>
      <c r="I13" s="5">
        <v>69064</v>
      </c>
      <c r="J13" s="3"/>
      <c r="K13" s="3"/>
    </row>
    <row r="14" spans="1:11" ht="18" customHeight="1" x14ac:dyDescent="0.25">
      <c r="A14" s="49" t="s">
        <v>66</v>
      </c>
      <c r="C14" s="42" t="s">
        <v>224</v>
      </c>
      <c r="E14" s="5">
        <v>0</v>
      </c>
      <c r="F14" s="3"/>
      <c r="G14" s="3" t="s">
        <v>208</v>
      </c>
      <c r="H14" s="3"/>
      <c r="I14" s="5">
        <v>15130378282</v>
      </c>
      <c r="J14" s="3"/>
      <c r="K14" s="3"/>
    </row>
    <row r="15" spans="1:11" ht="18" customHeight="1" x14ac:dyDescent="0.25">
      <c r="A15" s="49" t="s">
        <v>66</v>
      </c>
      <c r="C15" s="42" t="s">
        <v>225</v>
      </c>
      <c r="E15" s="5">
        <v>0</v>
      </c>
      <c r="F15" s="3"/>
      <c r="G15" s="3" t="s">
        <v>208</v>
      </c>
      <c r="H15" s="3"/>
      <c r="I15" s="5">
        <v>6255348420</v>
      </c>
      <c r="J15" s="3"/>
      <c r="K15" s="3"/>
    </row>
    <row r="16" spans="1:11" ht="18" customHeight="1" x14ac:dyDescent="0.25">
      <c r="A16" s="49" t="s">
        <v>67</v>
      </c>
      <c r="C16" s="42" t="s">
        <v>181</v>
      </c>
      <c r="E16" s="5">
        <v>6065573760</v>
      </c>
      <c r="F16" s="3"/>
      <c r="G16" s="3" t="s">
        <v>208</v>
      </c>
      <c r="H16" s="3"/>
      <c r="I16" s="5">
        <v>93597527893</v>
      </c>
      <c r="J16" s="3"/>
      <c r="K16" s="3"/>
    </row>
    <row r="17" spans="1:11" ht="18" customHeight="1" x14ac:dyDescent="0.25">
      <c r="A17" s="49" t="s">
        <v>68</v>
      </c>
      <c r="C17" s="42" t="s">
        <v>184</v>
      </c>
      <c r="E17" s="5">
        <v>6557377020</v>
      </c>
      <c r="F17" s="3"/>
      <c r="G17" s="3" t="s">
        <v>208</v>
      </c>
      <c r="H17" s="3"/>
      <c r="I17" s="5">
        <v>80189667270</v>
      </c>
      <c r="J17" s="3"/>
      <c r="K17" s="3"/>
    </row>
    <row r="18" spans="1:11" ht="18" customHeight="1" x14ac:dyDescent="0.25">
      <c r="A18" s="49" t="s">
        <v>68</v>
      </c>
      <c r="C18" s="42" t="s">
        <v>185</v>
      </c>
      <c r="E18" s="5">
        <v>8219</v>
      </c>
      <c r="F18" s="3"/>
      <c r="G18" s="3" t="s">
        <v>208</v>
      </c>
      <c r="H18" s="3"/>
      <c r="I18" s="5">
        <v>1800603734</v>
      </c>
      <c r="J18" s="3"/>
      <c r="K18" s="3"/>
    </row>
    <row r="19" spans="1:11" ht="18" customHeight="1" x14ac:dyDescent="0.25">
      <c r="A19" s="49" t="s">
        <v>67</v>
      </c>
      <c r="C19" s="42" t="s">
        <v>186</v>
      </c>
      <c r="E19" s="5">
        <v>-9050301645</v>
      </c>
      <c r="F19" s="3"/>
      <c r="G19" s="3" t="s">
        <v>208</v>
      </c>
      <c r="H19" s="3"/>
      <c r="I19" s="5">
        <v>73916</v>
      </c>
      <c r="J19" s="3"/>
      <c r="K19" s="3"/>
    </row>
    <row r="20" spans="1:11" ht="18" customHeight="1" x14ac:dyDescent="0.25">
      <c r="A20" s="49" t="s">
        <v>85</v>
      </c>
      <c r="C20" s="42" t="s">
        <v>226</v>
      </c>
      <c r="E20" s="5">
        <v>0</v>
      </c>
      <c r="F20" s="3"/>
      <c r="G20" s="3" t="s">
        <v>208</v>
      </c>
      <c r="H20" s="3"/>
      <c r="I20" s="5">
        <v>414246560</v>
      </c>
      <c r="J20" s="3"/>
      <c r="K20" s="3"/>
    </row>
    <row r="21" spans="1:11" ht="18" customHeight="1" x14ac:dyDescent="0.25">
      <c r="A21" s="49" t="s">
        <v>69</v>
      </c>
      <c r="C21" s="42" t="s">
        <v>189</v>
      </c>
      <c r="E21" s="5">
        <v>2950819650</v>
      </c>
      <c r="F21" s="3"/>
      <c r="G21" s="3" t="s">
        <v>208</v>
      </c>
      <c r="H21" s="3"/>
      <c r="I21" s="5">
        <v>29234223979</v>
      </c>
      <c r="J21" s="3"/>
      <c r="K21" s="3"/>
    </row>
    <row r="22" spans="1:11" ht="18" customHeight="1" x14ac:dyDescent="0.25">
      <c r="A22" s="49" t="s">
        <v>64</v>
      </c>
      <c r="C22" s="42" t="s">
        <v>227</v>
      </c>
      <c r="E22" s="5">
        <v>0</v>
      </c>
      <c r="F22" s="3"/>
      <c r="G22" s="3" t="s">
        <v>208</v>
      </c>
      <c r="H22" s="3"/>
      <c r="I22" s="5">
        <v>7796346888</v>
      </c>
      <c r="J22" s="3"/>
      <c r="K22" s="3"/>
    </row>
    <row r="23" spans="1:11" ht="18" customHeight="1" x14ac:dyDescent="0.25">
      <c r="A23" s="49" t="s">
        <v>86</v>
      </c>
      <c r="C23" s="42" t="s">
        <v>194</v>
      </c>
      <c r="E23" s="5">
        <v>8137</v>
      </c>
      <c r="F23" s="3"/>
      <c r="G23" s="3" t="s">
        <v>208</v>
      </c>
      <c r="H23" s="3"/>
      <c r="I23" s="5">
        <v>8137</v>
      </c>
      <c r="J23" s="3"/>
      <c r="K23" s="3"/>
    </row>
    <row r="24" spans="1:11" ht="18" customHeight="1" x14ac:dyDescent="0.25">
      <c r="A24" s="49" t="s">
        <v>86</v>
      </c>
      <c r="C24" s="42" t="s">
        <v>228</v>
      </c>
      <c r="E24" s="5">
        <v>0</v>
      </c>
      <c r="F24" s="3"/>
      <c r="G24" s="3" t="s">
        <v>208</v>
      </c>
      <c r="H24" s="3"/>
      <c r="I24" s="5">
        <v>1205484893</v>
      </c>
      <c r="J24" s="3"/>
      <c r="K24" s="3"/>
    </row>
    <row r="25" spans="1:11" ht="18" customHeight="1" x14ac:dyDescent="0.25">
      <c r="A25" s="49" t="s">
        <v>66</v>
      </c>
      <c r="C25" s="42" t="s">
        <v>196</v>
      </c>
      <c r="E25" s="5">
        <v>7262295060</v>
      </c>
      <c r="F25" s="3"/>
      <c r="G25" s="3" t="s">
        <v>208</v>
      </c>
      <c r="H25" s="3"/>
      <c r="I25" s="5">
        <v>52391324152</v>
      </c>
      <c r="J25" s="3"/>
      <c r="K25" s="3"/>
    </row>
    <row r="26" spans="1:11" ht="18" customHeight="1" x14ac:dyDescent="0.25">
      <c r="A26" s="49" t="s">
        <v>66</v>
      </c>
      <c r="C26" s="42" t="s">
        <v>198</v>
      </c>
      <c r="E26" s="5">
        <v>4918032780</v>
      </c>
      <c r="F26" s="3"/>
      <c r="G26" s="3" t="s">
        <v>208</v>
      </c>
      <c r="H26" s="3"/>
      <c r="I26" s="5">
        <v>36323287658</v>
      </c>
      <c r="J26" s="3"/>
      <c r="K26" s="3"/>
    </row>
    <row r="27" spans="1:11" ht="18" customHeight="1" x14ac:dyDescent="0.25">
      <c r="A27" s="49" t="s">
        <v>70</v>
      </c>
      <c r="C27" s="42" t="s">
        <v>199</v>
      </c>
      <c r="E27" s="5">
        <v>442622940</v>
      </c>
      <c r="F27" s="3"/>
      <c r="G27" s="3" t="s">
        <v>208</v>
      </c>
      <c r="H27" s="3"/>
      <c r="I27" s="5">
        <v>7883561620</v>
      </c>
      <c r="J27" s="3"/>
      <c r="K27" s="3"/>
    </row>
    <row r="28" spans="1:11" ht="18" customHeight="1" x14ac:dyDescent="0.25">
      <c r="A28" s="49" t="s">
        <v>86</v>
      </c>
      <c r="C28" s="42" t="s">
        <v>200</v>
      </c>
      <c r="E28" s="5">
        <v>5311475397</v>
      </c>
      <c r="F28" s="3"/>
      <c r="G28" s="3" t="s">
        <v>208</v>
      </c>
      <c r="H28" s="3"/>
      <c r="I28" s="5">
        <v>17131461909</v>
      </c>
      <c r="J28" s="3"/>
      <c r="K28" s="3"/>
    </row>
    <row r="29" spans="1:11" ht="18" customHeight="1" x14ac:dyDescent="0.25">
      <c r="A29" s="49" t="s">
        <v>165</v>
      </c>
      <c r="C29" s="42" t="s">
        <v>204</v>
      </c>
      <c r="E29" s="5">
        <v>5901639330</v>
      </c>
      <c r="F29" s="3"/>
      <c r="G29" s="3" t="s">
        <v>208</v>
      </c>
      <c r="H29" s="3"/>
      <c r="I29" s="5">
        <v>7475409818</v>
      </c>
      <c r="J29" s="3"/>
      <c r="K29" s="3"/>
    </row>
    <row r="30" spans="1:11" ht="18" customHeight="1" x14ac:dyDescent="0.25">
      <c r="A30" s="52" t="s">
        <v>86</v>
      </c>
      <c r="C30" s="43" t="s">
        <v>205</v>
      </c>
      <c r="E30" s="9">
        <v>5311475397</v>
      </c>
      <c r="F30" s="3"/>
      <c r="G30" s="8" t="s">
        <v>208</v>
      </c>
      <c r="H30" s="3"/>
      <c r="I30" s="9">
        <v>6688524574</v>
      </c>
      <c r="J30" s="3"/>
      <c r="K30" s="8"/>
    </row>
    <row r="31" spans="1:11" ht="18" customHeight="1" x14ac:dyDescent="0.25">
      <c r="A31" s="49" t="s">
        <v>109</v>
      </c>
      <c r="E31" s="10">
        <f>SUM(E6:E30)</f>
        <v>35671047414</v>
      </c>
      <c r="F31" s="3"/>
      <c r="G31" s="3"/>
      <c r="H31" s="3"/>
      <c r="I31" s="10">
        <f>SUM(I6:I30)</f>
        <v>388215299466</v>
      </c>
      <c r="J31" s="3"/>
      <c r="K31" s="3"/>
    </row>
    <row r="32" spans="1:11" ht="18" customHeight="1" x14ac:dyDescent="0.25">
      <c r="E32" s="46"/>
      <c r="I32" s="46"/>
    </row>
  </sheetData>
  <sheetProtection algorithmName="SHA-512" hashValue="YFkTmES2DKo87dohqwyeKJT5hB8ZLQ3pTXXQ2yRt+g1xakXFkobLNvgmZb7ELIZzckoLEmpq/esCkbDAwawZ2w==" saltValue="asEPeTRkwjLWnuI037t7oQ==" spinCount="100000" sheet="1" objects="1" scenarios="1" selectLockedCells="1" autoFilter="0" selectUnlockedCells="1"/>
  <mergeCells count="12">
    <mergeCell ref="A3:K3"/>
    <mergeCell ref="A2:K2"/>
    <mergeCell ref="A1:K1"/>
    <mergeCell ref="I5"/>
    <mergeCell ref="K5"/>
    <mergeCell ref="I4:K4"/>
    <mergeCell ref="A5"/>
    <mergeCell ref="C5"/>
    <mergeCell ref="A4:C4"/>
    <mergeCell ref="E5"/>
    <mergeCell ref="G5"/>
    <mergeCell ref="E4:G4"/>
  </mergeCells>
  <printOptions horizontalCentered="1"/>
  <pageMargins left="0" right="0" top="0.58125000000000004" bottom="0.75" header="0.3" footer="0.3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rightToLeft="1" view="pageBreakPreview" zoomScale="130" zoomScaleNormal="100" zoomScaleSheetLayoutView="130" workbookViewId="0">
      <selection activeCell="C8" sqref="C8:E9"/>
    </sheetView>
  </sheetViews>
  <sheetFormatPr defaultColWidth="9.140625" defaultRowHeight="18.75" x14ac:dyDescent="0.25"/>
  <cols>
    <col min="1" max="1" width="35.7109375" style="42" bestFit="1" customWidth="1"/>
    <col min="2" max="2" width="1" style="42" customWidth="1"/>
    <col min="3" max="3" width="19.42578125" style="42" customWidth="1"/>
    <col min="4" max="4" width="1" style="42" customWidth="1"/>
    <col min="5" max="5" width="19.5703125" style="42" customWidth="1"/>
    <col min="6" max="6" width="1" style="42" customWidth="1"/>
    <col min="7" max="7" width="9.140625" style="42" customWidth="1"/>
    <col min="8" max="16384" width="9.140625" style="42"/>
  </cols>
  <sheetData>
    <row r="1" spans="1:5" ht="21" x14ac:dyDescent="0.25">
      <c r="A1" s="108" t="s">
        <v>0</v>
      </c>
      <c r="B1" s="108"/>
      <c r="C1" s="108"/>
      <c r="D1" s="108"/>
      <c r="E1" s="108"/>
    </row>
    <row r="2" spans="1:5" ht="21" x14ac:dyDescent="0.25">
      <c r="A2" s="108" t="s">
        <v>71</v>
      </c>
      <c r="B2" s="108"/>
      <c r="C2" s="108"/>
      <c r="D2" s="108"/>
      <c r="E2" s="108"/>
    </row>
    <row r="3" spans="1:5" ht="21" x14ac:dyDescent="0.25">
      <c r="A3" s="108" t="str">
        <f>سهام!A3</f>
        <v>برای ماه منتهی به 1399/08/30</v>
      </c>
      <c r="B3" s="108"/>
      <c r="C3" s="108"/>
      <c r="D3" s="108"/>
      <c r="E3" s="108"/>
    </row>
    <row r="5" spans="1:5" ht="21" x14ac:dyDescent="0.25">
      <c r="A5" s="107" t="s">
        <v>114</v>
      </c>
      <c r="C5" s="104" t="s">
        <v>73</v>
      </c>
      <c r="E5" s="104" t="str">
        <f>سهام!Q5</f>
        <v>1399/08/30</v>
      </c>
    </row>
    <row r="6" spans="1:5" ht="21" x14ac:dyDescent="0.25">
      <c r="A6" s="104" t="s">
        <v>114</v>
      </c>
      <c r="C6" s="104" t="s">
        <v>60</v>
      </c>
      <c r="E6" s="104" t="s">
        <v>60</v>
      </c>
    </row>
    <row r="7" spans="1:5" ht="21" hidden="1" x14ac:dyDescent="0.25">
      <c r="A7" s="49" t="s">
        <v>114</v>
      </c>
      <c r="C7" s="47"/>
      <c r="D7" s="47"/>
      <c r="E7" s="47"/>
    </row>
    <row r="8" spans="1:5" ht="21" x14ac:dyDescent="0.25">
      <c r="A8" s="49" t="s">
        <v>115</v>
      </c>
      <c r="C8" s="5">
        <v>0</v>
      </c>
      <c r="D8" s="5"/>
      <c r="E8" s="5">
        <v>190941059</v>
      </c>
    </row>
    <row r="9" spans="1:5" ht="21" x14ac:dyDescent="0.25">
      <c r="A9" s="52" t="s">
        <v>116</v>
      </c>
      <c r="C9" s="9">
        <v>0</v>
      </c>
      <c r="D9" s="5"/>
      <c r="E9" s="9">
        <v>244562614</v>
      </c>
    </row>
    <row r="10" spans="1:5" s="49" customFormat="1" ht="21" x14ac:dyDescent="0.25">
      <c r="A10" s="49" t="s">
        <v>109</v>
      </c>
      <c r="C10" s="54">
        <v>63278526</v>
      </c>
      <c r="D10" s="54"/>
      <c r="E10" s="54">
        <f>SUM(E7:E9)</f>
        <v>435503673</v>
      </c>
    </row>
  </sheetData>
  <sheetProtection algorithmName="SHA-512" hashValue="5H2SaipcNgObUScnPKfDO0rIBomRAEjFHdURXHsneNJEugNQvCsDMgMVk59NeclvEAqPWq3Ckl9vU/T/8Lqnkw==" saltValue="ViizWAG45RPuV/3+L6hhsA==" spinCount="100000" sheet="1" objects="1" scenarios="1" selectLockedCells="1" autoFilter="0" selectUnlockedCells="1"/>
  <mergeCells count="8">
    <mergeCell ref="A3:E3"/>
    <mergeCell ref="A2:E2"/>
    <mergeCell ref="A1:E1"/>
    <mergeCell ref="A5:A6"/>
    <mergeCell ref="C6"/>
    <mergeCell ref="C5"/>
    <mergeCell ref="E6"/>
    <mergeCell ref="E5"/>
  </mergeCells>
  <printOptions horizontalCentere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rightToLeft="1" tabSelected="1" view="pageBreakPreview" zoomScaleNormal="100" zoomScaleSheetLayoutView="100" workbookViewId="0">
      <selection activeCell="K13" sqref="K13"/>
    </sheetView>
  </sheetViews>
  <sheetFormatPr defaultColWidth="9.140625" defaultRowHeight="18.75" x14ac:dyDescent="0.25"/>
  <cols>
    <col min="1" max="1" width="34.28515625" style="42" customWidth="1"/>
    <col min="2" max="2" width="1" style="42" customWidth="1"/>
    <col min="3" max="3" width="26.42578125" style="42" customWidth="1"/>
    <col min="4" max="4" width="1" style="42" customWidth="1"/>
    <col min="5" max="5" width="26.7109375" style="42" customWidth="1"/>
    <col min="6" max="6" width="1" style="42" customWidth="1"/>
    <col min="7" max="7" width="26.7109375" style="42" customWidth="1"/>
    <col min="8" max="8" width="1" style="42" customWidth="1"/>
    <col min="9" max="9" width="9.140625" style="42" customWidth="1"/>
    <col min="10" max="16384" width="9.140625" style="42"/>
  </cols>
  <sheetData>
    <row r="1" spans="1:7" ht="21" x14ac:dyDescent="0.25">
      <c r="A1" s="108" t="s">
        <v>0</v>
      </c>
      <c r="B1" s="108"/>
      <c r="C1" s="108"/>
      <c r="D1" s="108"/>
      <c r="E1" s="108"/>
      <c r="F1" s="108"/>
      <c r="G1" s="108"/>
    </row>
    <row r="2" spans="1:7" ht="21" x14ac:dyDescent="0.25">
      <c r="A2" s="108" t="s">
        <v>71</v>
      </c>
      <c r="B2" s="108"/>
      <c r="C2" s="108"/>
      <c r="D2" s="108"/>
      <c r="E2" s="108"/>
      <c r="F2" s="108"/>
      <c r="G2" s="108"/>
    </row>
    <row r="3" spans="1:7" ht="21" x14ac:dyDescent="0.25">
      <c r="A3" s="108" t="str">
        <f>سهام!A3</f>
        <v>برای ماه منتهی به 1399/08/30</v>
      </c>
      <c r="B3" s="108"/>
      <c r="C3" s="108"/>
      <c r="D3" s="108"/>
      <c r="E3" s="108"/>
      <c r="F3" s="108"/>
      <c r="G3" s="108"/>
    </row>
    <row r="5" spans="1:7" ht="21" x14ac:dyDescent="0.25">
      <c r="A5" s="104" t="s">
        <v>75</v>
      </c>
      <c r="C5" s="104" t="s">
        <v>60</v>
      </c>
      <c r="E5" s="104" t="s">
        <v>107</v>
      </c>
      <c r="G5" s="104" t="s">
        <v>12</v>
      </c>
    </row>
    <row r="6" spans="1:7" ht="21" x14ac:dyDescent="0.25">
      <c r="A6" s="49" t="s">
        <v>117</v>
      </c>
      <c r="C6" s="5">
        <f>'سرمایه‌گذاری در سهام'!S60</f>
        <v>609472921664</v>
      </c>
      <c r="D6" s="3"/>
      <c r="E6" s="26">
        <f>C6/C$9</f>
        <v>0.53285563775574907</v>
      </c>
      <c r="F6" s="26"/>
      <c r="G6" s="26">
        <v>-4.4999999999999997E-3</v>
      </c>
    </row>
    <row r="7" spans="1:7" ht="21" x14ac:dyDescent="0.25">
      <c r="A7" s="49" t="s">
        <v>118</v>
      </c>
      <c r="C7" s="5">
        <f>'سرمایه‌گذاری در اوراق بهادار'!Q17</f>
        <v>146097972502</v>
      </c>
      <c r="D7" s="3"/>
      <c r="E7" s="26">
        <f t="shared" ref="E7:E8" si="0">C7/C$9</f>
        <v>0.1277318902041279</v>
      </c>
      <c r="F7" s="26"/>
      <c r="G7" s="26">
        <v>1.8800000000000001E-2</v>
      </c>
    </row>
    <row r="8" spans="1:7" ht="21" x14ac:dyDescent="0.25">
      <c r="A8" s="52" t="s">
        <v>119</v>
      </c>
      <c r="C8" s="9">
        <f>'درآمد سپرده بانکی'!I31</f>
        <v>388215299466</v>
      </c>
      <c r="D8" s="3"/>
      <c r="E8" s="27">
        <f t="shared" si="0"/>
        <v>0.33941247204012309</v>
      </c>
      <c r="F8" s="26"/>
      <c r="G8" s="27">
        <v>5.8999999999999999E-3</v>
      </c>
    </row>
    <row r="9" spans="1:7" ht="21" x14ac:dyDescent="0.25">
      <c r="A9" s="49" t="s">
        <v>109</v>
      </c>
      <c r="C9" s="10">
        <f>SUM(C6:C8)</f>
        <v>1143786193632</v>
      </c>
      <c r="D9" s="4"/>
      <c r="E9" s="95">
        <f>SUM(E6:E8)</f>
        <v>1</v>
      </c>
      <c r="F9" s="28"/>
      <c r="G9" s="28">
        <f>SUM(G6:G8)</f>
        <v>2.0199999999999999E-2</v>
      </c>
    </row>
  </sheetData>
  <sheetProtection algorithmName="SHA-512" hashValue="P9tEtF1FbjwUFydLT4VVBiQQAyGTBp/DdkPGUkkbwqqR0rCnC7pI0aQdUWiYUKzjsS8bptRh6DOM9rTrGvIJ9A==" saltValue="ihZh3IBoaI+x0vaQZrrCQA==" spinCount="100000" sheet="1" objects="1" scenarios="1" selectLockedCells="1" autoFilter="0" selectUnlockedCells="1"/>
  <mergeCells count="7">
    <mergeCell ref="A2:G2"/>
    <mergeCell ref="A1:G1"/>
    <mergeCell ref="A5"/>
    <mergeCell ref="C5"/>
    <mergeCell ref="E5"/>
    <mergeCell ref="G5"/>
    <mergeCell ref="A3:G3"/>
  </mergeCells>
  <printOptions horizontalCentered="1"/>
  <pageMargins left="0" right="0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rightToLeft="1" view="pageBreakPreview" topLeftCell="A27" zoomScaleNormal="85" zoomScaleSheetLayoutView="100" zoomScalePageLayoutView="85" workbookViewId="0">
      <selection activeCell="M46" sqref="A46:M48"/>
    </sheetView>
  </sheetViews>
  <sheetFormatPr defaultColWidth="9.140625" defaultRowHeight="18.75" x14ac:dyDescent="0.25"/>
  <cols>
    <col min="1" max="1" width="27.85546875" style="16" bestFit="1" customWidth="1"/>
    <col min="2" max="2" width="1" style="16" customWidth="1"/>
    <col min="3" max="3" width="11.5703125" style="16" bestFit="1" customWidth="1"/>
    <col min="4" max="4" width="1" style="16" customWidth="1"/>
    <col min="5" max="5" width="18" style="16" bestFit="1" customWidth="1"/>
    <col min="6" max="6" width="1" style="16" customWidth="1"/>
    <col min="7" max="7" width="18.42578125" style="16" bestFit="1" customWidth="1"/>
    <col min="8" max="8" width="1" style="16" customWidth="1"/>
    <col min="9" max="9" width="10.85546875" style="16" bestFit="1" customWidth="1"/>
    <col min="10" max="10" width="1" style="16" customWidth="1"/>
    <col min="11" max="11" width="20.7109375" style="16" bestFit="1" customWidth="1"/>
    <col min="12" max="12" width="1" style="16" customWidth="1"/>
    <col min="13" max="13" width="12.5703125" style="16" bestFit="1" customWidth="1"/>
    <col min="14" max="14" width="1" style="16" customWidth="1"/>
    <col min="15" max="15" width="20" style="16" bestFit="1" customWidth="1"/>
    <col min="16" max="16" width="1" style="16" customWidth="1"/>
    <col min="17" max="17" width="11.5703125" style="16" bestFit="1" customWidth="1"/>
    <col min="18" max="18" width="1" style="16" customWidth="1"/>
    <col min="19" max="19" width="9" style="16" bestFit="1" customWidth="1"/>
    <col min="20" max="20" width="1" style="16" customWidth="1"/>
    <col min="21" max="21" width="20.7109375" style="16" bestFit="1" customWidth="1"/>
    <col min="22" max="22" width="1" style="16" customWidth="1"/>
    <col min="23" max="23" width="21.42578125" style="16" bestFit="1" customWidth="1"/>
    <col min="24" max="24" width="1" style="16" customWidth="1"/>
    <col min="25" max="25" width="16" style="16" customWidth="1"/>
    <col min="26" max="26" width="9.140625" style="16"/>
    <col min="27" max="27" width="25.140625" style="16" bestFit="1" customWidth="1"/>
    <col min="28" max="16384" width="9.140625" style="16"/>
  </cols>
  <sheetData>
    <row r="1" spans="1:27" ht="2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</row>
    <row r="2" spans="1:27" ht="2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1:27" ht="21" x14ac:dyDescent="0.25">
      <c r="A3" s="101" t="s">
        <v>229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5" spans="1:27" ht="21" x14ac:dyDescent="0.25">
      <c r="A5" s="99" t="s">
        <v>2</v>
      </c>
      <c r="C5" s="100" t="s">
        <v>213</v>
      </c>
      <c r="D5" s="100" t="s">
        <v>3</v>
      </c>
      <c r="E5" s="100" t="s">
        <v>3</v>
      </c>
      <c r="F5" s="100" t="s">
        <v>3</v>
      </c>
      <c r="G5" s="100" t="s">
        <v>3</v>
      </c>
      <c r="I5" s="100" t="s">
        <v>4</v>
      </c>
      <c r="J5" s="100" t="s">
        <v>4</v>
      </c>
      <c r="K5" s="100" t="s">
        <v>4</v>
      </c>
      <c r="L5" s="100" t="s">
        <v>4</v>
      </c>
      <c r="M5" s="100" t="s">
        <v>4</v>
      </c>
      <c r="N5" s="100" t="s">
        <v>4</v>
      </c>
      <c r="O5" s="100" t="s">
        <v>4</v>
      </c>
      <c r="Q5" s="100" t="s">
        <v>167</v>
      </c>
      <c r="R5" s="100" t="s">
        <v>5</v>
      </c>
      <c r="S5" s="100" t="s">
        <v>5</v>
      </c>
      <c r="T5" s="100" t="s">
        <v>5</v>
      </c>
      <c r="U5" s="100" t="s">
        <v>5</v>
      </c>
      <c r="V5" s="100" t="s">
        <v>5</v>
      </c>
      <c r="W5" s="100" t="s">
        <v>5</v>
      </c>
      <c r="X5" s="100" t="s">
        <v>5</v>
      </c>
      <c r="Y5" s="100" t="s">
        <v>5</v>
      </c>
      <c r="AA5" s="17"/>
    </row>
    <row r="6" spans="1:27" ht="21" x14ac:dyDescent="0.25">
      <c r="A6" s="99" t="s">
        <v>2</v>
      </c>
      <c r="C6" s="99" t="s">
        <v>6</v>
      </c>
      <c r="E6" s="99" t="s">
        <v>7</v>
      </c>
      <c r="G6" s="99" t="s">
        <v>8</v>
      </c>
      <c r="I6" s="100" t="s">
        <v>9</v>
      </c>
      <c r="J6" s="100" t="s">
        <v>9</v>
      </c>
      <c r="K6" s="100" t="s">
        <v>9</v>
      </c>
      <c r="M6" s="100" t="s">
        <v>10</v>
      </c>
      <c r="N6" s="100" t="s">
        <v>10</v>
      </c>
      <c r="O6" s="100" t="s">
        <v>10</v>
      </c>
      <c r="Q6" s="99" t="s">
        <v>6</v>
      </c>
      <c r="S6" s="102" t="s">
        <v>11</v>
      </c>
      <c r="U6" s="99" t="s">
        <v>7</v>
      </c>
      <c r="W6" s="99" t="s">
        <v>8</v>
      </c>
      <c r="Y6" s="102" t="s">
        <v>12</v>
      </c>
    </row>
    <row r="7" spans="1:27" ht="39.75" customHeight="1" x14ac:dyDescent="0.25">
      <c r="A7" s="100" t="s">
        <v>2</v>
      </c>
      <c r="C7" s="100" t="s">
        <v>6</v>
      </c>
      <c r="E7" s="100" t="s">
        <v>7</v>
      </c>
      <c r="G7" s="100" t="s">
        <v>8</v>
      </c>
      <c r="I7" s="100" t="s">
        <v>6</v>
      </c>
      <c r="K7" s="100" t="s">
        <v>7</v>
      </c>
      <c r="M7" s="100" t="s">
        <v>6</v>
      </c>
      <c r="O7" s="100" t="s">
        <v>13</v>
      </c>
      <c r="Q7" s="100" t="s">
        <v>6</v>
      </c>
      <c r="S7" s="103" t="s">
        <v>11</v>
      </c>
      <c r="U7" s="100" t="s">
        <v>7</v>
      </c>
      <c r="W7" s="100" t="s">
        <v>8</v>
      </c>
      <c r="Y7" s="103" t="s">
        <v>12</v>
      </c>
    </row>
    <row r="8" spans="1:27" ht="21" x14ac:dyDescent="0.25">
      <c r="A8" s="18" t="s">
        <v>164</v>
      </c>
      <c r="C8" s="19">
        <v>6150000</v>
      </c>
      <c r="D8" s="19"/>
      <c r="E8" s="19">
        <v>195404323359</v>
      </c>
      <c r="F8" s="19"/>
      <c r="G8" s="19">
        <v>217166574622.5</v>
      </c>
      <c r="H8" s="19"/>
      <c r="I8" s="19">
        <v>40000</v>
      </c>
      <c r="J8" s="19"/>
      <c r="K8" s="19">
        <v>1237637117</v>
      </c>
      <c r="L8" s="19"/>
      <c r="M8" s="19">
        <v>0</v>
      </c>
      <c r="N8" s="19"/>
      <c r="O8" s="19">
        <v>0</v>
      </c>
      <c r="P8" s="19"/>
      <c r="Q8" s="19">
        <v>6190000</v>
      </c>
      <c r="R8" s="19"/>
      <c r="S8" s="19">
        <v>29600</v>
      </c>
      <c r="T8" s="19"/>
      <c r="U8" s="19">
        <v>196641960476</v>
      </c>
      <c r="V8" s="19"/>
      <c r="W8" s="19">
        <v>182133817200</v>
      </c>
      <c r="Y8" s="20">
        <v>2.9899999999999999E-2</v>
      </c>
      <c r="Z8" s="19"/>
      <c r="AA8" s="40"/>
    </row>
    <row r="9" spans="1:27" ht="21" x14ac:dyDescent="0.25">
      <c r="A9" s="18" t="s">
        <v>123</v>
      </c>
      <c r="C9" s="19">
        <v>355000</v>
      </c>
      <c r="D9" s="19"/>
      <c r="E9" s="19">
        <v>1237547277</v>
      </c>
      <c r="F9" s="19"/>
      <c r="G9" s="19">
        <v>1150414065</v>
      </c>
      <c r="H9" s="19"/>
      <c r="I9" s="19">
        <v>0</v>
      </c>
      <c r="J9" s="19"/>
      <c r="K9" s="19">
        <v>0</v>
      </c>
      <c r="L9" s="19"/>
      <c r="M9" s="19">
        <v>0</v>
      </c>
      <c r="N9" s="19"/>
      <c r="O9" s="19">
        <v>0</v>
      </c>
      <c r="P9" s="19"/>
      <c r="Q9" s="19">
        <v>355000</v>
      </c>
      <c r="R9" s="19"/>
      <c r="S9" s="19">
        <v>4000</v>
      </c>
      <c r="T9" s="19"/>
      <c r="U9" s="19">
        <v>1237547277</v>
      </c>
      <c r="V9" s="19"/>
      <c r="W9" s="19">
        <v>1411551000</v>
      </c>
      <c r="Y9" s="20">
        <v>2.0000000000000001E-4</v>
      </c>
      <c r="Z9" s="19"/>
      <c r="AA9" s="40"/>
    </row>
    <row r="10" spans="1:27" ht="21" x14ac:dyDescent="0.25">
      <c r="A10" s="18" t="s">
        <v>153</v>
      </c>
      <c r="C10" s="19">
        <v>100000</v>
      </c>
      <c r="D10" s="19"/>
      <c r="E10" s="19">
        <v>3037253231</v>
      </c>
      <c r="F10" s="19"/>
      <c r="G10" s="19">
        <v>2459279700</v>
      </c>
      <c r="H10" s="19"/>
      <c r="I10" s="19">
        <v>0</v>
      </c>
      <c r="J10" s="19"/>
      <c r="K10" s="19">
        <v>0</v>
      </c>
      <c r="L10" s="19"/>
      <c r="M10" s="19">
        <v>0</v>
      </c>
      <c r="N10" s="19"/>
      <c r="O10" s="19">
        <v>0</v>
      </c>
      <c r="P10" s="19"/>
      <c r="Q10" s="19">
        <v>100000</v>
      </c>
      <c r="R10" s="19"/>
      <c r="S10" s="19">
        <v>22770</v>
      </c>
      <c r="T10" s="19"/>
      <c r="U10" s="19">
        <v>3037253231</v>
      </c>
      <c r="V10" s="19"/>
      <c r="W10" s="19">
        <v>2263451850</v>
      </c>
      <c r="Y10" s="20">
        <v>4.0000000000000002E-4</v>
      </c>
      <c r="Z10" s="19"/>
      <c r="AA10" s="40"/>
    </row>
    <row r="11" spans="1:27" ht="21" x14ac:dyDescent="0.25">
      <c r="A11" s="18" t="s">
        <v>14</v>
      </c>
      <c r="C11" s="19">
        <v>6500000</v>
      </c>
      <c r="D11" s="19"/>
      <c r="E11" s="19">
        <v>14026497054</v>
      </c>
      <c r="F11" s="19"/>
      <c r="G11" s="19">
        <v>65259382500</v>
      </c>
      <c r="H11" s="19"/>
      <c r="I11" s="19">
        <v>0</v>
      </c>
      <c r="J11" s="19"/>
      <c r="K11" s="19">
        <v>0</v>
      </c>
      <c r="L11" s="19"/>
      <c r="M11" s="19">
        <v>0</v>
      </c>
      <c r="N11" s="19"/>
      <c r="O11" s="19">
        <v>0</v>
      </c>
      <c r="P11" s="19"/>
      <c r="Q11" s="19">
        <v>6500000</v>
      </c>
      <c r="R11" s="19"/>
      <c r="S11" s="19">
        <v>10210</v>
      </c>
      <c r="T11" s="19"/>
      <c r="U11" s="19">
        <v>14026497054</v>
      </c>
      <c r="V11" s="19"/>
      <c r="W11" s="19">
        <v>65970128250</v>
      </c>
      <c r="Y11" s="20">
        <v>1.0800000000000001E-2</v>
      </c>
      <c r="Z11" s="19"/>
      <c r="AA11" s="40"/>
    </row>
    <row r="12" spans="1:27" ht="21" x14ac:dyDescent="0.25">
      <c r="A12" s="18" t="s">
        <v>144</v>
      </c>
      <c r="C12" s="19">
        <v>830000</v>
      </c>
      <c r="D12" s="19"/>
      <c r="E12" s="19">
        <v>2826893521</v>
      </c>
      <c r="F12" s="19"/>
      <c r="G12" s="19">
        <v>2524688190</v>
      </c>
      <c r="H12" s="19"/>
      <c r="I12" s="19">
        <v>0</v>
      </c>
      <c r="J12" s="19"/>
      <c r="K12" s="19">
        <v>0</v>
      </c>
      <c r="L12" s="19"/>
      <c r="M12" s="19">
        <v>0</v>
      </c>
      <c r="N12" s="19"/>
      <c r="O12" s="19">
        <v>0</v>
      </c>
      <c r="P12" s="19"/>
      <c r="Q12" s="19">
        <v>830000</v>
      </c>
      <c r="R12" s="19"/>
      <c r="S12" s="19">
        <v>2990</v>
      </c>
      <c r="T12" s="19"/>
      <c r="U12" s="19">
        <v>2826893521</v>
      </c>
      <c r="V12" s="19"/>
      <c r="W12" s="19">
        <v>2466933885</v>
      </c>
      <c r="Y12" s="20">
        <v>4.0000000000000002E-4</v>
      </c>
      <c r="Z12" s="19"/>
      <c r="AA12" s="40"/>
    </row>
    <row r="13" spans="1:27" ht="21" x14ac:dyDescent="0.25">
      <c r="A13" s="18" t="s">
        <v>15</v>
      </c>
      <c r="C13" s="19">
        <v>350000</v>
      </c>
      <c r="D13" s="19"/>
      <c r="E13" s="19">
        <v>1456137769</v>
      </c>
      <c r="F13" s="19"/>
      <c r="G13" s="19">
        <v>1339482375</v>
      </c>
      <c r="H13" s="19"/>
      <c r="I13" s="19">
        <v>0</v>
      </c>
      <c r="J13" s="19"/>
      <c r="K13" s="19">
        <v>0</v>
      </c>
      <c r="L13" s="19"/>
      <c r="M13" s="19">
        <v>0</v>
      </c>
      <c r="N13" s="19"/>
      <c r="O13" s="19">
        <v>0</v>
      </c>
      <c r="P13" s="19"/>
      <c r="Q13" s="19">
        <v>350000</v>
      </c>
      <c r="R13" s="19"/>
      <c r="S13" s="19">
        <v>3230</v>
      </c>
      <c r="T13" s="19"/>
      <c r="U13" s="19">
        <v>1456137769</v>
      </c>
      <c r="V13" s="19"/>
      <c r="W13" s="19">
        <v>1123773525</v>
      </c>
      <c r="Y13" s="20">
        <v>2.0000000000000001E-4</v>
      </c>
      <c r="Z13" s="19"/>
      <c r="AA13" s="40"/>
    </row>
    <row r="14" spans="1:27" ht="21" x14ac:dyDescent="0.25">
      <c r="A14" s="18" t="s">
        <v>133</v>
      </c>
      <c r="C14" s="19">
        <v>242500</v>
      </c>
      <c r="D14" s="19"/>
      <c r="E14" s="19">
        <v>1439509450</v>
      </c>
      <c r="F14" s="19"/>
      <c r="G14" s="19">
        <v>1263139335</v>
      </c>
      <c r="H14" s="19"/>
      <c r="I14" s="19">
        <v>0</v>
      </c>
      <c r="J14" s="19"/>
      <c r="K14" s="19">
        <v>0</v>
      </c>
      <c r="L14" s="19"/>
      <c r="M14" s="19">
        <v>0</v>
      </c>
      <c r="N14" s="19"/>
      <c r="O14" s="19">
        <v>0</v>
      </c>
      <c r="P14" s="19"/>
      <c r="Q14" s="19">
        <v>242500</v>
      </c>
      <c r="R14" s="19"/>
      <c r="S14" s="19">
        <v>5290</v>
      </c>
      <c r="T14" s="19"/>
      <c r="U14" s="19">
        <v>1439509450</v>
      </c>
      <c r="V14" s="19"/>
      <c r="W14" s="19">
        <v>1275192191.25</v>
      </c>
      <c r="Y14" s="20">
        <v>2.0000000000000001E-4</v>
      </c>
      <c r="Z14" s="19"/>
      <c r="AA14" s="40"/>
    </row>
    <row r="15" spans="1:27" ht="21" x14ac:dyDescent="0.25">
      <c r="A15" s="18" t="s">
        <v>16</v>
      </c>
      <c r="C15" s="19">
        <v>11092499</v>
      </c>
      <c r="D15" s="19"/>
      <c r="E15" s="19">
        <v>22927018293</v>
      </c>
      <c r="F15" s="19"/>
      <c r="G15" s="19">
        <v>45429174359.514</v>
      </c>
      <c r="H15" s="19"/>
      <c r="I15" s="19">
        <v>0</v>
      </c>
      <c r="J15" s="19"/>
      <c r="K15" s="19">
        <v>0</v>
      </c>
      <c r="L15" s="19"/>
      <c r="M15" s="19">
        <v>0</v>
      </c>
      <c r="N15" s="19"/>
      <c r="O15" s="19">
        <v>0</v>
      </c>
      <c r="P15" s="19"/>
      <c r="Q15" s="19">
        <v>11092499</v>
      </c>
      <c r="R15" s="19"/>
      <c r="S15" s="19">
        <v>5090</v>
      </c>
      <c r="T15" s="19"/>
      <c r="U15" s="19">
        <v>22927018293</v>
      </c>
      <c r="V15" s="19"/>
      <c r="W15" s="19">
        <v>56124878031.5355</v>
      </c>
      <c r="Y15" s="20">
        <v>9.1999999999999998E-3</v>
      </c>
      <c r="Z15" s="19"/>
      <c r="AA15" s="40"/>
    </row>
    <row r="16" spans="1:27" ht="21" x14ac:dyDescent="0.25">
      <c r="A16" s="18" t="s">
        <v>141</v>
      </c>
      <c r="C16" s="19">
        <v>390500</v>
      </c>
      <c r="D16" s="19"/>
      <c r="E16" s="19">
        <v>2129882534</v>
      </c>
      <c r="F16" s="19"/>
      <c r="G16" s="19">
        <v>1432371377.25</v>
      </c>
      <c r="H16" s="19"/>
      <c r="I16" s="19">
        <v>0</v>
      </c>
      <c r="J16" s="19"/>
      <c r="K16" s="19">
        <v>0</v>
      </c>
      <c r="L16" s="19"/>
      <c r="M16" s="19">
        <v>0</v>
      </c>
      <c r="N16" s="19"/>
      <c r="O16" s="19">
        <v>0</v>
      </c>
      <c r="P16" s="19"/>
      <c r="Q16" s="19">
        <v>390500</v>
      </c>
      <c r="R16" s="19"/>
      <c r="S16" s="19">
        <v>3380</v>
      </c>
      <c r="T16" s="19"/>
      <c r="U16" s="19">
        <v>2129882534</v>
      </c>
      <c r="V16" s="19"/>
      <c r="W16" s="19">
        <v>1312036654.5</v>
      </c>
      <c r="Y16" s="38">
        <v>2.0000000000000001E-4</v>
      </c>
      <c r="Z16" s="19"/>
      <c r="AA16" s="40"/>
    </row>
    <row r="17" spans="1:27" ht="21" x14ac:dyDescent="0.25">
      <c r="A17" s="18" t="s">
        <v>142</v>
      </c>
      <c r="C17" s="19">
        <v>229000</v>
      </c>
      <c r="D17" s="19"/>
      <c r="E17" s="19">
        <v>2546062205</v>
      </c>
      <c r="F17" s="19"/>
      <c r="G17" s="19">
        <v>1866627090</v>
      </c>
      <c r="H17" s="19"/>
      <c r="I17" s="19">
        <v>0</v>
      </c>
      <c r="J17" s="19"/>
      <c r="K17" s="19">
        <v>0</v>
      </c>
      <c r="L17" s="19"/>
      <c r="M17" s="19">
        <v>0</v>
      </c>
      <c r="N17" s="19"/>
      <c r="O17" s="19">
        <v>0</v>
      </c>
      <c r="P17" s="19"/>
      <c r="Q17" s="19">
        <v>229000</v>
      </c>
      <c r="R17" s="19"/>
      <c r="S17" s="19">
        <v>7720</v>
      </c>
      <c r="T17" s="19"/>
      <c r="U17" s="19">
        <v>2546062205</v>
      </c>
      <c r="V17" s="19"/>
      <c r="W17" s="19">
        <v>1757361114</v>
      </c>
      <c r="Y17" s="38">
        <v>2.9999999999999997E-4</v>
      </c>
      <c r="Z17" s="19"/>
      <c r="AA17" s="40"/>
    </row>
    <row r="18" spans="1:27" ht="21" x14ac:dyDescent="0.25">
      <c r="A18" s="18" t="s">
        <v>128</v>
      </c>
      <c r="C18" s="19">
        <v>100588</v>
      </c>
      <c r="D18" s="19"/>
      <c r="E18" s="19">
        <v>1979585329</v>
      </c>
      <c r="F18" s="19"/>
      <c r="G18" s="19">
        <v>1680823518.5339999</v>
      </c>
      <c r="H18" s="19"/>
      <c r="I18" s="19">
        <v>0</v>
      </c>
      <c r="J18" s="19"/>
      <c r="K18" s="19">
        <v>0</v>
      </c>
      <c r="L18" s="19"/>
      <c r="M18" s="19">
        <v>0</v>
      </c>
      <c r="N18" s="19"/>
      <c r="O18" s="19">
        <v>0</v>
      </c>
      <c r="P18" s="19"/>
      <c r="Q18" s="19">
        <v>100588</v>
      </c>
      <c r="R18" s="19"/>
      <c r="S18" s="19">
        <v>15060</v>
      </c>
      <c r="T18" s="19"/>
      <c r="U18" s="19">
        <v>1979585329</v>
      </c>
      <c r="V18" s="19"/>
      <c r="W18" s="19">
        <v>1505841891.0840001</v>
      </c>
      <c r="Y18" s="38">
        <v>2.0000000000000001E-4</v>
      </c>
      <c r="Z18" s="19"/>
      <c r="AA18" s="40"/>
    </row>
    <row r="19" spans="1:27" ht="21" x14ac:dyDescent="0.25">
      <c r="A19" s="18" t="s">
        <v>156</v>
      </c>
      <c r="C19" s="19">
        <v>72500</v>
      </c>
      <c r="D19" s="19"/>
      <c r="E19" s="19">
        <v>3150580402</v>
      </c>
      <c r="F19" s="19"/>
      <c r="G19" s="19">
        <v>2471953837.5</v>
      </c>
      <c r="H19" s="19"/>
      <c r="I19" s="19">
        <v>0</v>
      </c>
      <c r="J19" s="19"/>
      <c r="K19" s="19">
        <v>0</v>
      </c>
      <c r="L19" s="19"/>
      <c r="M19" s="19">
        <v>0</v>
      </c>
      <c r="N19" s="19"/>
      <c r="O19" s="19">
        <v>0</v>
      </c>
      <c r="P19" s="19"/>
      <c r="Q19" s="19">
        <v>72500</v>
      </c>
      <c r="R19" s="19"/>
      <c r="S19" s="19">
        <v>27420</v>
      </c>
      <c r="T19" s="19"/>
      <c r="U19" s="19">
        <v>3150580402</v>
      </c>
      <c r="V19" s="19"/>
      <c r="W19" s="19">
        <v>1976121697.5</v>
      </c>
      <c r="Y19" s="38">
        <v>2.9999999999999997E-4</v>
      </c>
      <c r="Z19" s="19"/>
      <c r="AA19" s="40"/>
    </row>
    <row r="20" spans="1:27" ht="21" x14ac:dyDescent="0.25">
      <c r="A20" s="18" t="s">
        <v>158</v>
      </c>
      <c r="C20" s="19">
        <v>115057</v>
      </c>
      <c r="D20" s="19"/>
      <c r="E20" s="19">
        <v>2358886992</v>
      </c>
      <c r="F20" s="19"/>
      <c r="G20" s="19">
        <v>1629806854.6125</v>
      </c>
      <c r="H20" s="19"/>
      <c r="I20" s="19">
        <v>0</v>
      </c>
      <c r="J20" s="19"/>
      <c r="K20" s="19">
        <v>0</v>
      </c>
      <c r="L20" s="19"/>
      <c r="M20" s="19">
        <v>0</v>
      </c>
      <c r="N20" s="19"/>
      <c r="O20" s="19">
        <v>0</v>
      </c>
      <c r="P20" s="19"/>
      <c r="Q20" s="19">
        <v>115057</v>
      </c>
      <c r="R20" s="19"/>
      <c r="S20" s="19">
        <v>12020</v>
      </c>
      <c r="T20" s="19"/>
      <c r="U20" s="19">
        <v>2358886992</v>
      </c>
      <c r="V20" s="19"/>
      <c r="W20" s="19">
        <v>1374756378.4170001</v>
      </c>
      <c r="Y20" s="38">
        <v>2.0000000000000001E-4</v>
      </c>
      <c r="Z20" s="19"/>
      <c r="AA20" s="40"/>
    </row>
    <row r="21" spans="1:27" ht="21" x14ac:dyDescent="0.25">
      <c r="A21" s="18" t="s">
        <v>136</v>
      </c>
      <c r="C21" s="19">
        <v>544352</v>
      </c>
      <c r="D21" s="19"/>
      <c r="E21" s="19">
        <v>2621161726</v>
      </c>
      <c r="F21" s="19"/>
      <c r="G21" s="19">
        <v>2207741470.848</v>
      </c>
      <c r="H21" s="19"/>
      <c r="I21" s="19">
        <v>0</v>
      </c>
      <c r="J21" s="19"/>
      <c r="K21" s="19">
        <v>0</v>
      </c>
      <c r="L21" s="19"/>
      <c r="M21" s="19">
        <v>0</v>
      </c>
      <c r="N21" s="19"/>
      <c r="O21" s="19">
        <v>0</v>
      </c>
      <c r="P21" s="19"/>
      <c r="Q21" s="19">
        <v>544352</v>
      </c>
      <c r="R21" s="19"/>
      <c r="S21" s="19">
        <v>3882</v>
      </c>
      <c r="T21" s="19"/>
      <c r="U21" s="19">
        <v>2621161726</v>
      </c>
      <c r="V21" s="19"/>
      <c r="W21" s="19">
        <v>2100601075.9391999</v>
      </c>
      <c r="Y21" s="38">
        <v>2.9999999999999997E-4</v>
      </c>
      <c r="Z21" s="19"/>
      <c r="AA21" s="40"/>
    </row>
    <row r="22" spans="1:27" ht="21" x14ac:dyDescent="0.25">
      <c r="A22" s="18" t="s">
        <v>137</v>
      </c>
      <c r="C22" s="19">
        <v>114418</v>
      </c>
      <c r="D22" s="19"/>
      <c r="E22" s="19">
        <v>1637831347</v>
      </c>
      <c r="F22" s="19"/>
      <c r="G22" s="19">
        <v>1659425936.211</v>
      </c>
      <c r="H22" s="19"/>
      <c r="I22" s="19">
        <v>0</v>
      </c>
      <c r="J22" s="19"/>
      <c r="K22" s="19">
        <v>0</v>
      </c>
      <c r="L22" s="19"/>
      <c r="M22" s="19">
        <v>0</v>
      </c>
      <c r="N22" s="19"/>
      <c r="O22" s="19">
        <v>0</v>
      </c>
      <c r="P22" s="19"/>
      <c r="Q22" s="19">
        <v>114418</v>
      </c>
      <c r="R22" s="19"/>
      <c r="S22" s="19">
        <v>15130</v>
      </c>
      <c r="T22" s="19"/>
      <c r="U22" s="19">
        <v>1637831347</v>
      </c>
      <c r="V22" s="19"/>
      <c r="W22" s="19">
        <v>1720844031.177</v>
      </c>
      <c r="Y22" s="38">
        <v>2.9999999999999997E-4</v>
      </c>
      <c r="Z22" s="19"/>
      <c r="AA22" s="40"/>
    </row>
    <row r="23" spans="1:27" ht="21" x14ac:dyDescent="0.25">
      <c r="A23" s="18" t="s">
        <v>139</v>
      </c>
      <c r="C23" s="19">
        <v>127335</v>
      </c>
      <c r="D23" s="19"/>
      <c r="E23" s="19">
        <v>1675826225</v>
      </c>
      <c r="F23" s="19"/>
      <c r="G23" s="19">
        <v>1391085150.6824999</v>
      </c>
      <c r="H23" s="19"/>
      <c r="I23" s="19">
        <v>0</v>
      </c>
      <c r="J23" s="19"/>
      <c r="K23" s="19">
        <v>0</v>
      </c>
      <c r="L23" s="19"/>
      <c r="M23" s="19">
        <v>0</v>
      </c>
      <c r="N23" s="19"/>
      <c r="O23" s="19">
        <v>0</v>
      </c>
      <c r="P23" s="19"/>
      <c r="Q23" s="19">
        <v>127335</v>
      </c>
      <c r="R23" s="19"/>
      <c r="S23" s="19">
        <v>11830</v>
      </c>
      <c r="T23" s="19"/>
      <c r="U23" s="19">
        <v>1675826225</v>
      </c>
      <c r="V23" s="19"/>
      <c r="W23" s="19">
        <v>1497410130.3525</v>
      </c>
      <c r="Y23" s="38">
        <v>2.0000000000000001E-4</v>
      </c>
      <c r="Z23" s="19"/>
      <c r="AA23" s="40"/>
    </row>
    <row r="24" spans="1:27" ht="21" x14ac:dyDescent="0.25">
      <c r="A24" s="18" t="s">
        <v>17</v>
      </c>
      <c r="C24" s="19">
        <v>3000000</v>
      </c>
      <c r="D24" s="19"/>
      <c r="E24" s="19">
        <v>6577506996</v>
      </c>
      <c r="F24" s="19"/>
      <c r="G24" s="19">
        <v>11704938750</v>
      </c>
      <c r="H24" s="19"/>
      <c r="I24" s="19">
        <v>0</v>
      </c>
      <c r="J24" s="19"/>
      <c r="K24" s="19">
        <v>0</v>
      </c>
      <c r="L24" s="19"/>
      <c r="M24" s="19">
        <v>0</v>
      </c>
      <c r="N24" s="19"/>
      <c r="O24" s="19">
        <v>0</v>
      </c>
      <c r="P24" s="19"/>
      <c r="Q24" s="19">
        <v>3000000</v>
      </c>
      <c r="R24" s="19"/>
      <c r="S24" s="19">
        <v>3843</v>
      </c>
      <c r="T24" s="19"/>
      <c r="U24" s="19">
        <v>6577506996</v>
      </c>
      <c r="V24" s="19"/>
      <c r="W24" s="19">
        <v>11460402450</v>
      </c>
      <c r="Y24" s="38">
        <v>1.9E-3</v>
      </c>
      <c r="Z24" s="19"/>
      <c r="AA24" s="40"/>
    </row>
    <row r="25" spans="1:27" ht="21" x14ac:dyDescent="0.25">
      <c r="A25" s="18" t="s">
        <v>140</v>
      </c>
      <c r="C25" s="19">
        <v>85000</v>
      </c>
      <c r="D25" s="19"/>
      <c r="E25" s="19">
        <v>1645857472</v>
      </c>
      <c r="F25" s="19"/>
      <c r="G25" s="19">
        <v>1512447075</v>
      </c>
      <c r="H25" s="19"/>
      <c r="I25" s="19">
        <v>0</v>
      </c>
      <c r="J25" s="19"/>
      <c r="K25" s="19">
        <v>0</v>
      </c>
      <c r="L25" s="19"/>
      <c r="M25" s="19">
        <v>0</v>
      </c>
      <c r="N25" s="19"/>
      <c r="O25" s="19">
        <v>0</v>
      </c>
      <c r="P25" s="19"/>
      <c r="Q25" s="19">
        <v>85000</v>
      </c>
      <c r="R25" s="19"/>
      <c r="S25" s="19">
        <v>15420</v>
      </c>
      <c r="T25" s="19"/>
      <c r="U25" s="19">
        <v>1645857472</v>
      </c>
      <c r="V25" s="19"/>
      <c r="W25" s="19">
        <v>1302901335</v>
      </c>
      <c r="Y25" s="38">
        <v>2.0000000000000001E-4</v>
      </c>
      <c r="Z25" s="19"/>
      <c r="AA25" s="40"/>
    </row>
    <row r="26" spans="1:27" ht="21" x14ac:dyDescent="0.25">
      <c r="A26" s="18" t="s">
        <v>154</v>
      </c>
      <c r="C26" s="19">
        <v>416559</v>
      </c>
      <c r="D26" s="19"/>
      <c r="E26" s="19">
        <v>2729931085</v>
      </c>
      <c r="F26" s="19"/>
      <c r="G26" s="19">
        <v>2045557541.313</v>
      </c>
      <c r="H26" s="19"/>
      <c r="I26" s="19">
        <v>0</v>
      </c>
      <c r="J26" s="19"/>
      <c r="K26" s="19">
        <v>0</v>
      </c>
      <c r="L26" s="19"/>
      <c r="M26" s="19">
        <v>0</v>
      </c>
      <c r="N26" s="19"/>
      <c r="O26" s="19">
        <v>0</v>
      </c>
      <c r="P26" s="19"/>
      <c r="Q26" s="19">
        <v>416559</v>
      </c>
      <c r="R26" s="19"/>
      <c r="S26" s="19">
        <v>4700</v>
      </c>
      <c r="T26" s="19"/>
      <c r="U26" s="19">
        <v>2729931085</v>
      </c>
      <c r="V26" s="19"/>
      <c r="W26" s="19">
        <v>1946178227.5650001</v>
      </c>
      <c r="Y26" s="38">
        <v>2.9999999999999997E-4</v>
      </c>
      <c r="Z26" s="19"/>
      <c r="AA26" s="40"/>
    </row>
    <row r="27" spans="1:27" ht="21" x14ac:dyDescent="0.25">
      <c r="A27" s="18" t="s">
        <v>155</v>
      </c>
      <c r="C27" s="19">
        <v>1362500</v>
      </c>
      <c r="D27" s="19"/>
      <c r="E27" s="19">
        <v>4678011702</v>
      </c>
      <c r="F27" s="19"/>
      <c r="G27" s="19">
        <v>3304719225</v>
      </c>
      <c r="H27" s="19"/>
      <c r="I27" s="19">
        <v>0</v>
      </c>
      <c r="J27" s="19"/>
      <c r="K27" s="19">
        <v>0</v>
      </c>
      <c r="L27" s="19"/>
      <c r="M27" s="19">
        <v>0</v>
      </c>
      <c r="N27" s="19"/>
      <c r="O27" s="19">
        <v>0</v>
      </c>
      <c r="P27" s="19"/>
      <c r="Q27" s="19">
        <v>1362500</v>
      </c>
      <c r="R27" s="19"/>
      <c r="S27" s="19">
        <v>2610</v>
      </c>
      <c r="T27" s="19"/>
      <c r="U27" s="19">
        <v>4678011702</v>
      </c>
      <c r="V27" s="19"/>
      <c r="W27" s="19">
        <v>3534966056.25</v>
      </c>
      <c r="Y27" s="38">
        <v>5.9999999999999995E-4</v>
      </c>
      <c r="Z27" s="19"/>
      <c r="AA27" s="40"/>
    </row>
    <row r="28" spans="1:27" ht="21" x14ac:dyDescent="0.25">
      <c r="A28" s="18" t="s">
        <v>132</v>
      </c>
      <c r="C28" s="19">
        <v>191733</v>
      </c>
      <c r="D28" s="19"/>
      <c r="E28" s="19">
        <v>1665717990</v>
      </c>
      <c r="F28" s="19"/>
      <c r="G28" s="19">
        <v>1416099961.6695001</v>
      </c>
      <c r="H28" s="19"/>
      <c r="I28" s="19">
        <v>0</v>
      </c>
      <c r="J28" s="19"/>
      <c r="K28" s="19">
        <v>0</v>
      </c>
      <c r="L28" s="19"/>
      <c r="M28" s="19">
        <v>0</v>
      </c>
      <c r="N28" s="19"/>
      <c r="O28" s="19">
        <v>0</v>
      </c>
      <c r="P28" s="19"/>
      <c r="Q28" s="19">
        <v>191733</v>
      </c>
      <c r="R28" s="19"/>
      <c r="S28" s="19">
        <v>6940</v>
      </c>
      <c r="T28" s="19"/>
      <c r="U28" s="19">
        <v>1665717990</v>
      </c>
      <c r="V28" s="19"/>
      <c r="W28" s="19">
        <v>1322709789.2309999</v>
      </c>
      <c r="Y28" s="38">
        <v>2.0000000000000001E-4</v>
      </c>
      <c r="Z28" s="19"/>
      <c r="AA28" s="40"/>
    </row>
    <row r="29" spans="1:27" ht="21" x14ac:dyDescent="0.25">
      <c r="A29" s="18" t="s">
        <v>168</v>
      </c>
      <c r="C29" s="19">
        <v>1000000</v>
      </c>
      <c r="D29" s="19"/>
      <c r="E29" s="19">
        <v>43410227737</v>
      </c>
      <c r="F29" s="19"/>
      <c r="G29" s="19">
        <v>34841452500</v>
      </c>
      <c r="H29" s="19"/>
      <c r="I29" s="19">
        <v>0</v>
      </c>
      <c r="J29" s="19"/>
      <c r="K29" s="19">
        <v>0</v>
      </c>
      <c r="L29" s="19"/>
      <c r="M29" s="19">
        <v>0</v>
      </c>
      <c r="N29" s="19"/>
      <c r="O29" s="19">
        <v>0</v>
      </c>
      <c r="P29" s="19"/>
      <c r="Q29" s="19">
        <v>1000000</v>
      </c>
      <c r="R29" s="19"/>
      <c r="S29" s="19">
        <v>30990</v>
      </c>
      <c r="T29" s="19"/>
      <c r="U29" s="19">
        <v>43410227737</v>
      </c>
      <c r="V29" s="19"/>
      <c r="W29" s="19">
        <v>30805609500</v>
      </c>
      <c r="Y29" s="38">
        <v>5.1000000000000004E-3</v>
      </c>
      <c r="Z29" s="19"/>
      <c r="AA29" s="40"/>
    </row>
    <row r="30" spans="1:27" ht="21" x14ac:dyDescent="0.25">
      <c r="A30" s="18" t="s">
        <v>125</v>
      </c>
      <c r="C30" s="19">
        <v>60000</v>
      </c>
      <c r="D30" s="19"/>
      <c r="E30" s="19">
        <v>1060062819</v>
      </c>
      <c r="F30" s="19"/>
      <c r="G30" s="19">
        <v>882119970</v>
      </c>
      <c r="H30" s="19"/>
      <c r="I30" s="19">
        <v>0</v>
      </c>
      <c r="J30" s="19"/>
      <c r="K30" s="19">
        <v>0</v>
      </c>
      <c r="L30" s="19"/>
      <c r="M30" s="19">
        <v>0</v>
      </c>
      <c r="N30" s="19"/>
      <c r="O30" s="19">
        <v>0</v>
      </c>
      <c r="P30" s="19"/>
      <c r="Q30" s="19">
        <v>60000</v>
      </c>
      <c r="R30" s="19"/>
      <c r="S30" s="19">
        <v>15020</v>
      </c>
      <c r="T30" s="19"/>
      <c r="U30" s="19">
        <v>1060062819</v>
      </c>
      <c r="V30" s="19"/>
      <c r="W30" s="19">
        <v>895837860</v>
      </c>
      <c r="Y30" s="38">
        <v>1E-4</v>
      </c>
      <c r="Z30" s="19"/>
      <c r="AA30" s="40"/>
    </row>
    <row r="31" spans="1:27" ht="21" x14ac:dyDescent="0.25">
      <c r="A31" s="18" t="s">
        <v>126</v>
      </c>
      <c r="C31" s="19">
        <v>50000</v>
      </c>
      <c r="D31" s="19"/>
      <c r="E31" s="19">
        <v>869836338</v>
      </c>
      <c r="F31" s="19"/>
      <c r="G31" s="19">
        <v>646132500</v>
      </c>
      <c r="H31" s="19"/>
      <c r="I31" s="19">
        <v>0</v>
      </c>
      <c r="J31" s="19"/>
      <c r="K31" s="19">
        <v>0</v>
      </c>
      <c r="L31" s="19"/>
      <c r="M31" s="19">
        <v>0</v>
      </c>
      <c r="N31" s="19"/>
      <c r="O31" s="19">
        <v>0</v>
      </c>
      <c r="P31" s="19"/>
      <c r="Q31" s="19">
        <v>50000</v>
      </c>
      <c r="R31" s="19"/>
      <c r="S31" s="19">
        <v>12220</v>
      </c>
      <c r="T31" s="19"/>
      <c r="U31" s="19">
        <v>869836338</v>
      </c>
      <c r="V31" s="19"/>
      <c r="W31" s="19">
        <v>607364550</v>
      </c>
      <c r="Y31" s="38">
        <v>1E-4</v>
      </c>
      <c r="Z31" s="19"/>
      <c r="AA31" s="40"/>
    </row>
    <row r="32" spans="1:27" ht="21" x14ac:dyDescent="0.25">
      <c r="A32" s="18" t="s">
        <v>145</v>
      </c>
      <c r="C32" s="19">
        <v>450000</v>
      </c>
      <c r="D32" s="19"/>
      <c r="E32" s="19">
        <v>3088010543</v>
      </c>
      <c r="F32" s="19"/>
      <c r="G32" s="19">
        <v>2207089215</v>
      </c>
      <c r="H32" s="19"/>
      <c r="I32" s="19">
        <v>0</v>
      </c>
      <c r="J32" s="19"/>
      <c r="K32" s="19">
        <v>0</v>
      </c>
      <c r="L32" s="19"/>
      <c r="M32" s="19">
        <v>0</v>
      </c>
      <c r="N32" s="19"/>
      <c r="O32" s="19">
        <v>0</v>
      </c>
      <c r="P32" s="19"/>
      <c r="Q32" s="19">
        <v>450000</v>
      </c>
      <c r="R32" s="19"/>
      <c r="S32" s="19">
        <v>4959</v>
      </c>
      <c r="T32" s="19"/>
      <c r="U32" s="19">
        <v>3088010543</v>
      </c>
      <c r="V32" s="19"/>
      <c r="W32" s="19">
        <v>2218272277.5</v>
      </c>
      <c r="Y32" s="38">
        <v>4.0000000000000002E-4</v>
      </c>
      <c r="Z32" s="19"/>
      <c r="AA32" s="40"/>
    </row>
    <row r="33" spans="1:27" ht="21" x14ac:dyDescent="0.25">
      <c r="A33" s="18" t="s">
        <v>135</v>
      </c>
      <c r="C33" s="19">
        <v>52476</v>
      </c>
      <c r="D33" s="19"/>
      <c r="E33" s="19">
        <v>813619901</v>
      </c>
      <c r="F33" s="19"/>
      <c r="G33" s="19">
        <v>749906325.89279997</v>
      </c>
      <c r="H33" s="19"/>
      <c r="I33" s="19">
        <v>0</v>
      </c>
      <c r="J33" s="19"/>
      <c r="K33" s="19">
        <v>0</v>
      </c>
      <c r="L33" s="19"/>
      <c r="M33" s="19">
        <v>0</v>
      </c>
      <c r="N33" s="19"/>
      <c r="O33" s="19">
        <v>0</v>
      </c>
      <c r="P33" s="19"/>
      <c r="Q33" s="19">
        <v>52476</v>
      </c>
      <c r="R33" s="19"/>
      <c r="S33" s="19">
        <v>13120</v>
      </c>
      <c r="T33" s="19"/>
      <c r="U33" s="19">
        <v>813619901</v>
      </c>
      <c r="V33" s="19"/>
      <c r="W33" s="19">
        <v>684388633.53600001</v>
      </c>
      <c r="Y33" s="38">
        <v>1E-4</v>
      </c>
      <c r="Z33" s="19"/>
      <c r="AA33" s="40"/>
    </row>
    <row r="34" spans="1:27" ht="21" x14ac:dyDescent="0.25">
      <c r="A34" s="18" t="s">
        <v>124</v>
      </c>
      <c r="C34" s="19">
        <v>48327</v>
      </c>
      <c r="D34" s="19"/>
      <c r="E34" s="19">
        <v>955948285</v>
      </c>
      <c r="F34" s="19"/>
      <c r="G34" s="19">
        <v>851739525.62549996</v>
      </c>
      <c r="H34" s="19"/>
      <c r="I34" s="19">
        <v>0</v>
      </c>
      <c r="J34" s="19"/>
      <c r="K34" s="19">
        <v>0</v>
      </c>
      <c r="L34" s="19"/>
      <c r="M34" s="19">
        <v>0</v>
      </c>
      <c r="N34" s="19"/>
      <c r="O34" s="19">
        <v>0</v>
      </c>
      <c r="P34" s="19"/>
      <c r="Q34" s="19">
        <v>48327</v>
      </c>
      <c r="R34" s="19"/>
      <c r="S34" s="19">
        <v>18090</v>
      </c>
      <c r="T34" s="19"/>
      <c r="U34" s="19">
        <v>955948285</v>
      </c>
      <c r="V34" s="19"/>
      <c r="W34" s="19">
        <v>869033729.19149995</v>
      </c>
      <c r="Y34" s="38">
        <v>1E-4</v>
      </c>
      <c r="Z34" s="19"/>
      <c r="AA34" s="40"/>
    </row>
    <row r="35" spans="1:27" ht="21" x14ac:dyDescent="0.25">
      <c r="A35" s="18" t="s">
        <v>127</v>
      </c>
      <c r="C35" s="19">
        <v>75000</v>
      </c>
      <c r="D35" s="19"/>
      <c r="E35" s="19">
        <v>1955820998</v>
      </c>
      <c r="F35" s="19"/>
      <c r="G35" s="19">
        <v>1660312012.5</v>
      </c>
      <c r="H35" s="19"/>
      <c r="I35" s="19">
        <v>0</v>
      </c>
      <c r="J35" s="19"/>
      <c r="K35" s="19">
        <v>0</v>
      </c>
      <c r="L35" s="19"/>
      <c r="M35" s="19">
        <v>0</v>
      </c>
      <c r="N35" s="19"/>
      <c r="O35" s="19">
        <v>0</v>
      </c>
      <c r="P35" s="19"/>
      <c r="Q35" s="19">
        <v>75000</v>
      </c>
      <c r="R35" s="19"/>
      <c r="S35" s="19">
        <v>21010</v>
      </c>
      <c r="T35" s="19"/>
      <c r="U35" s="19">
        <v>1955820998</v>
      </c>
      <c r="V35" s="19"/>
      <c r="W35" s="19">
        <v>1566374287.5</v>
      </c>
      <c r="Y35" s="38">
        <v>2.9999999999999997E-4</v>
      </c>
      <c r="Z35" s="19"/>
      <c r="AA35" s="40"/>
    </row>
    <row r="36" spans="1:27" ht="21" x14ac:dyDescent="0.25">
      <c r="A36" s="18" t="s">
        <v>143</v>
      </c>
      <c r="C36" s="19">
        <v>177500</v>
      </c>
      <c r="D36" s="19"/>
      <c r="E36" s="19">
        <v>1117856338</v>
      </c>
      <c r="F36" s="19"/>
      <c r="G36" s="19">
        <v>799290753.75</v>
      </c>
      <c r="H36" s="19"/>
      <c r="I36" s="19">
        <v>0</v>
      </c>
      <c r="J36" s="19"/>
      <c r="K36" s="19">
        <v>0</v>
      </c>
      <c r="L36" s="19"/>
      <c r="M36" s="19">
        <v>0</v>
      </c>
      <c r="N36" s="19"/>
      <c r="O36" s="19">
        <v>0</v>
      </c>
      <c r="P36" s="19"/>
      <c r="Q36" s="19">
        <v>177500</v>
      </c>
      <c r="R36" s="19"/>
      <c r="S36" s="19">
        <v>3820</v>
      </c>
      <c r="T36" s="19"/>
      <c r="U36" s="19">
        <v>1117856338</v>
      </c>
      <c r="V36" s="19"/>
      <c r="W36" s="19">
        <v>674015602.5</v>
      </c>
      <c r="Y36" s="38">
        <v>1E-4</v>
      </c>
      <c r="Z36" s="19"/>
      <c r="AA36" s="40"/>
    </row>
    <row r="37" spans="1:27" ht="21" x14ac:dyDescent="0.25">
      <c r="A37" s="18" t="s">
        <v>122</v>
      </c>
      <c r="C37" s="19">
        <v>30000</v>
      </c>
      <c r="D37" s="19"/>
      <c r="E37" s="19">
        <v>1929803440</v>
      </c>
      <c r="F37" s="19"/>
      <c r="G37" s="19">
        <v>1580241285</v>
      </c>
      <c r="H37" s="19"/>
      <c r="I37" s="19">
        <v>0</v>
      </c>
      <c r="J37" s="19"/>
      <c r="K37" s="19">
        <v>0</v>
      </c>
      <c r="L37" s="19"/>
      <c r="M37" s="19">
        <v>0</v>
      </c>
      <c r="N37" s="19"/>
      <c r="O37" s="19">
        <v>0</v>
      </c>
      <c r="P37" s="19"/>
      <c r="Q37" s="19">
        <v>30000</v>
      </c>
      <c r="R37" s="19"/>
      <c r="S37" s="19">
        <v>49610</v>
      </c>
      <c r="T37" s="19"/>
      <c r="U37" s="19">
        <v>1929803440</v>
      </c>
      <c r="V37" s="19"/>
      <c r="W37" s="19">
        <v>1479444615</v>
      </c>
      <c r="Y37" s="38">
        <v>2.0000000000000001E-4</v>
      </c>
      <c r="Z37" s="19"/>
      <c r="AA37" s="40"/>
    </row>
    <row r="38" spans="1:27" ht="21" x14ac:dyDescent="0.25">
      <c r="A38" s="18" t="s">
        <v>130</v>
      </c>
      <c r="C38" s="19">
        <v>35000</v>
      </c>
      <c r="D38" s="19"/>
      <c r="E38" s="19">
        <v>875848988</v>
      </c>
      <c r="F38" s="19"/>
      <c r="G38" s="19">
        <v>581022225</v>
      </c>
      <c r="H38" s="19"/>
      <c r="I38" s="19">
        <v>0</v>
      </c>
      <c r="J38" s="19"/>
      <c r="K38" s="19">
        <v>0</v>
      </c>
      <c r="L38" s="19"/>
      <c r="M38" s="19">
        <v>0</v>
      </c>
      <c r="N38" s="19"/>
      <c r="O38" s="19">
        <v>0</v>
      </c>
      <c r="P38" s="19"/>
      <c r="Q38" s="19">
        <v>35000</v>
      </c>
      <c r="R38" s="19"/>
      <c r="S38" s="19">
        <v>17670</v>
      </c>
      <c r="T38" s="19"/>
      <c r="U38" s="19">
        <v>875848988</v>
      </c>
      <c r="V38" s="19"/>
      <c r="W38" s="19">
        <v>614770222.5</v>
      </c>
      <c r="Y38" s="38">
        <v>1E-4</v>
      </c>
      <c r="Z38" s="19"/>
      <c r="AA38" s="40"/>
    </row>
    <row r="39" spans="1:27" ht="21" x14ac:dyDescent="0.25">
      <c r="A39" s="18" t="s">
        <v>129</v>
      </c>
      <c r="C39" s="19">
        <v>40000</v>
      </c>
      <c r="D39" s="19"/>
      <c r="E39" s="19">
        <v>822012087</v>
      </c>
      <c r="F39" s="19"/>
      <c r="G39" s="19">
        <v>603587160</v>
      </c>
      <c r="H39" s="19"/>
      <c r="I39" s="19">
        <v>0</v>
      </c>
      <c r="J39" s="19"/>
      <c r="K39" s="19">
        <v>0</v>
      </c>
      <c r="L39" s="19"/>
      <c r="M39" s="19">
        <v>0</v>
      </c>
      <c r="N39" s="19"/>
      <c r="O39" s="19">
        <v>0</v>
      </c>
      <c r="P39" s="19"/>
      <c r="Q39" s="19">
        <v>40000</v>
      </c>
      <c r="R39" s="19"/>
      <c r="S39" s="19">
        <v>18360</v>
      </c>
      <c r="T39" s="19"/>
      <c r="U39" s="19">
        <v>822012087</v>
      </c>
      <c r="V39" s="19"/>
      <c r="W39" s="19">
        <v>730030320</v>
      </c>
      <c r="Y39" s="38">
        <v>1E-4</v>
      </c>
      <c r="Z39" s="19"/>
      <c r="AA39" s="40"/>
    </row>
    <row r="40" spans="1:27" ht="21" x14ac:dyDescent="0.25">
      <c r="A40" s="18" t="s">
        <v>151</v>
      </c>
      <c r="C40" s="19">
        <v>96979</v>
      </c>
      <c r="D40" s="19"/>
      <c r="E40" s="19">
        <v>12268147790</v>
      </c>
      <c r="F40" s="19"/>
      <c r="G40" s="19">
        <v>12761693443.881001</v>
      </c>
      <c r="H40" s="19"/>
      <c r="I40" s="19">
        <v>0</v>
      </c>
      <c r="J40" s="19"/>
      <c r="K40" s="19">
        <v>0</v>
      </c>
      <c r="L40" s="19"/>
      <c r="M40" s="19">
        <v>0</v>
      </c>
      <c r="N40" s="19"/>
      <c r="O40" s="19">
        <v>0</v>
      </c>
      <c r="P40" s="19"/>
      <c r="Q40" s="19">
        <v>96979</v>
      </c>
      <c r="R40" s="19"/>
      <c r="S40" s="19">
        <v>133870</v>
      </c>
      <c r="T40" s="19"/>
      <c r="U40" s="19">
        <v>12268147790</v>
      </c>
      <c r="V40" s="19"/>
      <c r="W40" s="19">
        <v>12905332386.556499</v>
      </c>
      <c r="Y40" s="38">
        <v>2.0999999999999999E-3</v>
      </c>
      <c r="Z40" s="19"/>
      <c r="AA40" s="40"/>
    </row>
    <row r="41" spans="1:27" ht="21" x14ac:dyDescent="0.25">
      <c r="A41" s="18" t="s">
        <v>20</v>
      </c>
      <c r="C41" s="19">
        <v>2015000</v>
      </c>
      <c r="D41" s="19"/>
      <c r="E41" s="19">
        <v>30305867297</v>
      </c>
      <c r="F41" s="19"/>
      <c r="G41" s="19">
        <v>47531445097.5</v>
      </c>
      <c r="H41" s="19"/>
      <c r="I41" s="19">
        <v>0</v>
      </c>
      <c r="J41" s="19"/>
      <c r="K41" s="19">
        <v>0</v>
      </c>
      <c r="L41" s="19"/>
      <c r="M41" s="19">
        <v>0</v>
      </c>
      <c r="N41" s="19"/>
      <c r="O41" s="19">
        <v>0</v>
      </c>
      <c r="P41" s="19"/>
      <c r="Q41" s="19">
        <v>2015000</v>
      </c>
      <c r="R41" s="19"/>
      <c r="S41" s="19">
        <v>25170</v>
      </c>
      <c r="T41" s="19"/>
      <c r="U41" s="19">
        <v>30305867297</v>
      </c>
      <c r="V41" s="19"/>
      <c r="W41" s="19">
        <v>50415780577.5</v>
      </c>
      <c r="Y41" s="38">
        <v>8.3000000000000001E-3</v>
      </c>
      <c r="Z41" s="19"/>
      <c r="AA41" s="40"/>
    </row>
    <row r="42" spans="1:27" ht="21" x14ac:dyDescent="0.25">
      <c r="A42" s="21" t="s">
        <v>138</v>
      </c>
      <c r="C42" s="22">
        <v>100846</v>
      </c>
      <c r="D42" s="19"/>
      <c r="E42" s="22">
        <v>1902206251</v>
      </c>
      <c r="F42" s="19"/>
      <c r="G42" s="22">
        <v>1502687034.8369999</v>
      </c>
      <c r="H42" s="19"/>
      <c r="I42" s="22">
        <v>0</v>
      </c>
      <c r="J42" s="19"/>
      <c r="K42" s="22">
        <v>0</v>
      </c>
      <c r="L42" s="19"/>
      <c r="M42" s="22">
        <v>0</v>
      </c>
      <c r="N42" s="19"/>
      <c r="O42" s="22">
        <v>0</v>
      </c>
      <c r="P42" s="19"/>
      <c r="Q42" s="22">
        <v>100846</v>
      </c>
      <c r="R42" s="19"/>
      <c r="S42" s="22">
        <v>19960</v>
      </c>
      <c r="T42" s="19"/>
      <c r="U42" s="22">
        <v>1902206251</v>
      </c>
      <c r="V42" s="19"/>
      <c r="W42" s="22">
        <v>2000909487.348</v>
      </c>
      <c r="Y42" s="39">
        <v>2.9999999999999997E-4</v>
      </c>
      <c r="Z42" s="19"/>
      <c r="AA42" s="40"/>
    </row>
    <row r="43" spans="1:27" s="18" customFormat="1" ht="21" x14ac:dyDescent="0.25">
      <c r="A43" s="18" t="s">
        <v>109</v>
      </c>
      <c r="E43" s="23">
        <f>SUM(E8:E42)</f>
        <v>379127290771</v>
      </c>
      <c r="G43" s="23">
        <f>SUM(G8:G42)</f>
        <v>478114451984.62073</v>
      </c>
      <c r="K43" s="24">
        <f>SUM(K8:K42)</f>
        <v>1237637117</v>
      </c>
      <c r="M43" s="25">
        <f>SUM(M8:M42)</f>
        <v>0</v>
      </c>
      <c r="O43" s="24">
        <f>SUM(O8:O42)</f>
        <v>0</v>
      </c>
      <c r="U43" s="23">
        <f>SUM(U8:U42)</f>
        <v>380364927888</v>
      </c>
      <c r="W43" s="23">
        <f>SUM(W8:W42)</f>
        <v>452049020812.93329</v>
      </c>
      <c r="Y43" s="25">
        <f>SUM(Y8:Y42)</f>
        <v>7.3900000000000021E-2</v>
      </c>
    </row>
    <row r="44" spans="1:27" x14ac:dyDescent="0.25">
      <c r="W44" s="17"/>
      <c r="Y44" s="17"/>
    </row>
    <row r="45" spans="1:27" x14ac:dyDescent="0.25">
      <c r="C45" s="1"/>
      <c r="D45" s="1"/>
      <c r="E45" s="17"/>
      <c r="G45" s="17"/>
      <c r="H45" s="2"/>
      <c r="W45" s="17"/>
    </row>
    <row r="46" spans="1:27" ht="21" x14ac:dyDescent="0.25">
      <c r="C46" s="1"/>
      <c r="E46" s="17"/>
      <c r="G46" s="17"/>
      <c r="U46" s="24"/>
      <c r="W46" s="17"/>
    </row>
    <row r="47" spans="1:27" ht="21" x14ac:dyDescent="0.25">
      <c r="C47" s="2"/>
      <c r="E47" s="2"/>
      <c r="G47" s="17"/>
      <c r="U47" s="24"/>
      <c r="W47" s="17"/>
    </row>
    <row r="48" spans="1:27" x14ac:dyDescent="0.25">
      <c r="G48" s="17"/>
    </row>
  </sheetData>
  <sheetProtection algorithmName="SHA-512" hashValue="kJvmGqL+8C7W/Aaei2iAbgaMGyc2OWAlT1XG9jTb7seKBXVPZha69tI090o5c8KFvq4mL7VfHtsbg7UvmJ6PHQ==" saltValue="T5it3v33BjpjWN0DeyGKww==" spinCount="100000" sheet="1" objects="1" scenarios="1" selectLockedCells="1" autoFilter="0" selectUnlockedCells="1"/>
  <mergeCells count="21">
    <mergeCell ref="A3:Y3"/>
    <mergeCell ref="A2:Y2"/>
    <mergeCell ref="A1:Y1"/>
    <mergeCell ref="Y6:Y7"/>
    <mergeCell ref="Q5:Y5"/>
    <mergeCell ref="I5:O5"/>
    <mergeCell ref="Q6:Q7"/>
    <mergeCell ref="S6:S7"/>
    <mergeCell ref="U6:U7"/>
    <mergeCell ref="W6:W7"/>
    <mergeCell ref="I7"/>
    <mergeCell ref="K7"/>
    <mergeCell ref="I6:K6"/>
    <mergeCell ref="M7"/>
    <mergeCell ref="O7"/>
    <mergeCell ref="M6:O6"/>
    <mergeCell ref="A5:A7"/>
    <mergeCell ref="C6:C7"/>
    <mergeCell ref="E6:E7"/>
    <mergeCell ref="G6:G7"/>
    <mergeCell ref="C5:G5"/>
  </mergeCells>
  <printOptions horizontalCentered="1"/>
  <pageMargins left="0" right="0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"/>
  <sheetViews>
    <sheetView rightToLeft="1" view="pageBreakPreview" topLeftCell="F1" zoomScale="85" zoomScaleNormal="85" zoomScaleSheetLayoutView="85" workbookViewId="0">
      <selection activeCell="U8" sqref="U8:AA13"/>
    </sheetView>
  </sheetViews>
  <sheetFormatPr defaultColWidth="9.140625" defaultRowHeight="22.5" customHeight="1" x14ac:dyDescent="0.25"/>
  <cols>
    <col min="1" max="1" width="31.5703125" style="42" bestFit="1" customWidth="1"/>
    <col min="2" max="2" width="1" style="42" customWidth="1"/>
    <col min="3" max="3" width="11.85546875" style="41" customWidth="1"/>
    <col min="4" max="4" width="1" style="42" customWidth="1"/>
    <col min="5" max="5" width="10.7109375" style="41" customWidth="1"/>
    <col min="6" max="6" width="1" style="42" customWidth="1"/>
    <col min="7" max="7" width="12.28515625" style="42" customWidth="1"/>
    <col min="8" max="8" width="1" style="42" customWidth="1"/>
    <col min="9" max="9" width="13.140625" style="42" customWidth="1"/>
    <col min="10" max="10" width="1" style="42" customWidth="1"/>
    <col min="11" max="11" width="6.85546875" style="42" customWidth="1"/>
    <col min="12" max="12" width="1" style="42" customWidth="1"/>
    <col min="13" max="13" width="7.7109375" style="42" customWidth="1"/>
    <col min="14" max="14" width="0.85546875" style="42" customWidth="1"/>
    <col min="15" max="15" width="10.5703125" style="42" customWidth="1"/>
    <col min="16" max="16" width="1" style="42" customWidth="1"/>
    <col min="17" max="17" width="19.85546875" style="42" bestFit="1" customWidth="1"/>
    <col min="18" max="18" width="1" style="42" customWidth="1"/>
    <col min="19" max="19" width="23.85546875" style="42" bestFit="1" customWidth="1"/>
    <col min="20" max="20" width="1" style="42" customWidth="1"/>
    <col min="21" max="21" width="8.85546875" style="42" bestFit="1" customWidth="1"/>
    <col min="22" max="22" width="1" style="42" customWidth="1"/>
    <col min="23" max="23" width="19" style="42" bestFit="1" customWidth="1"/>
    <col min="24" max="24" width="1" style="42" customWidth="1"/>
    <col min="25" max="25" width="7.85546875" style="42" bestFit="1" customWidth="1"/>
    <col min="26" max="26" width="1" style="42" customWidth="1"/>
    <col min="27" max="27" width="12" style="42" customWidth="1"/>
    <col min="28" max="28" width="1" style="42" customWidth="1"/>
    <col min="29" max="29" width="8.85546875" style="42" bestFit="1" customWidth="1"/>
    <col min="30" max="30" width="1" style="42" customWidth="1"/>
    <col min="31" max="31" width="11.28515625" style="42" customWidth="1"/>
    <col min="32" max="32" width="1" style="42" customWidth="1"/>
    <col min="33" max="33" width="19.28515625" style="42" bestFit="1" customWidth="1"/>
    <col min="34" max="34" width="1" style="42" customWidth="1"/>
    <col min="35" max="35" width="23.85546875" style="42" bestFit="1" customWidth="1"/>
    <col min="36" max="36" width="1" style="42" customWidth="1"/>
    <col min="37" max="37" width="14.140625" style="42" customWidth="1"/>
    <col min="38" max="38" width="1" style="42" customWidth="1"/>
    <col min="39" max="16384" width="9.140625" style="42"/>
  </cols>
  <sheetData>
    <row r="1" spans="1:37" ht="22.5" customHeight="1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</row>
    <row r="2" spans="1:37" ht="22.5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</row>
    <row r="3" spans="1:37" ht="22.5" customHeight="1" x14ac:dyDescent="0.25">
      <c r="A3" s="108" t="str">
        <f>سهام!A3</f>
        <v>برای ماه منتهی به 1399/08/30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</row>
    <row r="5" spans="1:37" ht="22.5" customHeight="1" x14ac:dyDescent="0.25">
      <c r="A5" s="104" t="s">
        <v>22</v>
      </c>
      <c r="B5" s="104" t="s">
        <v>22</v>
      </c>
      <c r="C5" s="104" t="s">
        <v>22</v>
      </c>
      <c r="D5" s="104" t="s">
        <v>22</v>
      </c>
      <c r="E5" s="104" t="s">
        <v>22</v>
      </c>
      <c r="F5" s="104" t="s">
        <v>22</v>
      </c>
      <c r="G5" s="104" t="s">
        <v>22</v>
      </c>
      <c r="H5" s="104" t="s">
        <v>22</v>
      </c>
      <c r="I5" s="104" t="s">
        <v>22</v>
      </c>
      <c r="J5" s="104" t="s">
        <v>22</v>
      </c>
      <c r="K5" s="104" t="s">
        <v>22</v>
      </c>
      <c r="L5" s="104" t="s">
        <v>22</v>
      </c>
      <c r="M5" s="104" t="s">
        <v>22</v>
      </c>
      <c r="O5" s="104" t="str">
        <f>سهام!C5</f>
        <v>1399/07/30</v>
      </c>
      <c r="P5" s="104" t="s">
        <v>3</v>
      </c>
      <c r="Q5" s="104" t="s">
        <v>3</v>
      </c>
      <c r="R5" s="104" t="s">
        <v>3</v>
      </c>
      <c r="S5" s="104" t="s">
        <v>3</v>
      </c>
      <c r="U5" s="104" t="s">
        <v>4</v>
      </c>
      <c r="V5" s="104" t="s">
        <v>4</v>
      </c>
      <c r="W5" s="104" t="s">
        <v>4</v>
      </c>
      <c r="X5" s="104" t="s">
        <v>4</v>
      </c>
      <c r="Y5" s="104" t="s">
        <v>4</v>
      </c>
      <c r="Z5" s="104" t="s">
        <v>4</v>
      </c>
      <c r="AA5" s="104" t="s">
        <v>4</v>
      </c>
      <c r="AC5" s="104" t="str">
        <f>سهام!Q5</f>
        <v>1399/08/30</v>
      </c>
      <c r="AD5" s="104" t="s">
        <v>5</v>
      </c>
      <c r="AE5" s="104" t="s">
        <v>5</v>
      </c>
      <c r="AF5" s="104" t="s">
        <v>5</v>
      </c>
      <c r="AG5" s="104" t="s">
        <v>5</v>
      </c>
      <c r="AH5" s="104" t="s">
        <v>5</v>
      </c>
      <c r="AI5" s="104" t="s">
        <v>5</v>
      </c>
      <c r="AJ5" s="104" t="s">
        <v>5</v>
      </c>
      <c r="AK5" s="104" t="s">
        <v>5</v>
      </c>
    </row>
    <row r="6" spans="1:37" ht="22.5" customHeight="1" x14ac:dyDescent="0.25">
      <c r="A6" s="107" t="s">
        <v>23</v>
      </c>
      <c r="C6" s="105" t="s">
        <v>24</v>
      </c>
      <c r="E6" s="105" t="s">
        <v>25</v>
      </c>
      <c r="G6" s="107" t="s">
        <v>26</v>
      </c>
      <c r="I6" s="107" t="s">
        <v>27</v>
      </c>
      <c r="K6" s="105" t="s">
        <v>28</v>
      </c>
      <c r="M6" s="105" t="s">
        <v>21</v>
      </c>
      <c r="O6" s="107" t="s">
        <v>6</v>
      </c>
      <c r="Q6" s="107" t="s">
        <v>7</v>
      </c>
      <c r="S6" s="107" t="s">
        <v>8</v>
      </c>
      <c r="U6" s="104" t="s">
        <v>9</v>
      </c>
      <c r="V6" s="104" t="s">
        <v>9</v>
      </c>
      <c r="W6" s="104" t="s">
        <v>9</v>
      </c>
      <c r="Y6" s="104" t="s">
        <v>10</v>
      </c>
      <c r="Z6" s="104" t="s">
        <v>10</v>
      </c>
      <c r="AA6" s="104" t="s">
        <v>10</v>
      </c>
      <c r="AC6" s="107" t="s">
        <v>6</v>
      </c>
      <c r="AD6" s="86"/>
      <c r="AE6" s="105" t="s">
        <v>29</v>
      </c>
      <c r="AG6" s="107" t="s">
        <v>7</v>
      </c>
      <c r="AI6" s="107" t="s">
        <v>8</v>
      </c>
      <c r="AK6" s="109" t="s">
        <v>12</v>
      </c>
    </row>
    <row r="7" spans="1:37" ht="22.5" customHeight="1" x14ac:dyDescent="0.25">
      <c r="A7" s="104" t="s">
        <v>23</v>
      </c>
      <c r="C7" s="106" t="s">
        <v>24</v>
      </c>
      <c r="E7" s="106" t="s">
        <v>25</v>
      </c>
      <c r="G7" s="104" t="s">
        <v>26</v>
      </c>
      <c r="I7" s="104" t="s">
        <v>27</v>
      </c>
      <c r="K7" s="106" t="s">
        <v>28</v>
      </c>
      <c r="M7" s="106" t="s">
        <v>21</v>
      </c>
      <c r="O7" s="104" t="s">
        <v>6</v>
      </c>
      <c r="Q7" s="104" t="s">
        <v>7</v>
      </c>
      <c r="S7" s="104" t="s">
        <v>8</v>
      </c>
      <c r="U7" s="104" t="s">
        <v>6</v>
      </c>
      <c r="W7" s="104" t="s">
        <v>7</v>
      </c>
      <c r="Y7" s="104" t="s">
        <v>6</v>
      </c>
      <c r="AA7" s="104" t="s">
        <v>13</v>
      </c>
      <c r="AC7" s="104" t="s">
        <v>6</v>
      </c>
      <c r="AE7" s="106" t="s">
        <v>29</v>
      </c>
      <c r="AG7" s="104" t="s">
        <v>7</v>
      </c>
      <c r="AI7" s="104" t="s">
        <v>8</v>
      </c>
      <c r="AK7" s="110" t="s">
        <v>12</v>
      </c>
    </row>
    <row r="8" spans="1:37" ht="22.5" customHeight="1" x14ac:dyDescent="0.25">
      <c r="A8" s="49" t="s">
        <v>30</v>
      </c>
      <c r="C8" s="44" t="s">
        <v>31</v>
      </c>
      <c r="D8" s="3"/>
      <c r="E8" s="44" t="s">
        <v>31</v>
      </c>
      <c r="F8" s="3"/>
      <c r="G8" s="3" t="s">
        <v>32</v>
      </c>
      <c r="H8" s="3"/>
      <c r="I8" s="3" t="s">
        <v>33</v>
      </c>
      <c r="K8" s="6">
        <v>18</v>
      </c>
      <c r="L8" s="3"/>
      <c r="M8" s="6">
        <v>18</v>
      </c>
      <c r="N8" s="3"/>
      <c r="O8" s="5">
        <v>150000</v>
      </c>
      <c r="P8" s="47"/>
      <c r="Q8" s="47">
        <v>144000000000</v>
      </c>
      <c r="R8" s="47"/>
      <c r="S8" s="47">
        <v>149972812500</v>
      </c>
      <c r="T8" s="47"/>
      <c r="U8" s="5">
        <v>0</v>
      </c>
      <c r="V8" s="5"/>
      <c r="W8" s="5">
        <v>0</v>
      </c>
      <c r="X8" s="5"/>
      <c r="Y8" s="5">
        <v>0</v>
      </c>
      <c r="Z8" s="5"/>
      <c r="AA8" s="5">
        <v>0</v>
      </c>
      <c r="AB8" s="47"/>
      <c r="AC8" s="47">
        <v>150000</v>
      </c>
      <c r="AD8" s="47"/>
      <c r="AE8" s="47">
        <v>900000</v>
      </c>
      <c r="AF8" s="47"/>
      <c r="AG8" s="47">
        <v>144000000000</v>
      </c>
      <c r="AH8" s="47"/>
      <c r="AI8" s="47">
        <v>134975531250</v>
      </c>
      <c r="AK8" s="87">
        <v>2.2100000000000002E-2</v>
      </c>
    </row>
    <row r="9" spans="1:37" ht="22.5" customHeight="1" x14ac:dyDescent="0.25">
      <c r="A9" s="49" t="s">
        <v>34</v>
      </c>
      <c r="C9" s="44" t="s">
        <v>31</v>
      </c>
      <c r="D9" s="3"/>
      <c r="E9" s="44" t="s">
        <v>31</v>
      </c>
      <c r="F9" s="3"/>
      <c r="G9" s="3" t="s">
        <v>35</v>
      </c>
      <c r="H9" s="3"/>
      <c r="I9" s="3" t="s">
        <v>36</v>
      </c>
      <c r="K9" s="6">
        <v>20</v>
      </c>
      <c r="L9" s="3"/>
      <c r="M9" s="6">
        <v>20</v>
      </c>
      <c r="N9" s="3"/>
      <c r="O9" s="5">
        <v>2500</v>
      </c>
      <c r="P9" s="47"/>
      <c r="Q9" s="47">
        <v>2501812500</v>
      </c>
      <c r="R9" s="47"/>
      <c r="S9" s="47">
        <v>2604527843</v>
      </c>
      <c r="T9" s="47"/>
      <c r="U9" s="5">
        <v>0</v>
      </c>
      <c r="V9" s="5"/>
      <c r="W9" s="5">
        <v>0</v>
      </c>
      <c r="X9" s="5"/>
      <c r="Y9" s="5">
        <v>0</v>
      </c>
      <c r="Z9" s="5"/>
      <c r="AA9" s="5">
        <v>0</v>
      </c>
      <c r="AB9" s="47"/>
      <c r="AC9" s="47">
        <v>2500</v>
      </c>
      <c r="AD9" s="47"/>
      <c r="AE9" s="47">
        <v>1048666</v>
      </c>
      <c r="AF9" s="47"/>
      <c r="AG9" s="47">
        <v>2501812500</v>
      </c>
      <c r="AH9" s="47"/>
      <c r="AI9" s="47">
        <v>2621189823</v>
      </c>
      <c r="AK9" s="87">
        <v>4.0000000000000002E-4</v>
      </c>
    </row>
    <row r="10" spans="1:37" ht="22.5" customHeight="1" x14ac:dyDescent="0.25">
      <c r="A10" s="49" t="s">
        <v>37</v>
      </c>
      <c r="C10" s="44" t="s">
        <v>31</v>
      </c>
      <c r="D10" s="3"/>
      <c r="E10" s="44" t="s">
        <v>31</v>
      </c>
      <c r="F10" s="3"/>
      <c r="G10" s="3" t="s">
        <v>38</v>
      </c>
      <c r="H10" s="3"/>
      <c r="I10" s="3" t="s">
        <v>39</v>
      </c>
      <c r="K10" s="6">
        <v>16</v>
      </c>
      <c r="L10" s="3"/>
      <c r="M10" s="6">
        <v>16</v>
      </c>
      <c r="N10" s="3"/>
      <c r="O10" s="5">
        <v>910000</v>
      </c>
      <c r="P10" s="47"/>
      <c r="Q10" s="47">
        <v>910219312500</v>
      </c>
      <c r="R10" s="47"/>
      <c r="S10" s="47">
        <v>780774958884</v>
      </c>
      <c r="T10" s="47"/>
      <c r="U10" s="5">
        <v>0</v>
      </c>
      <c r="V10" s="5"/>
      <c r="W10" s="5">
        <v>0</v>
      </c>
      <c r="X10" s="5"/>
      <c r="Y10" s="5">
        <v>0</v>
      </c>
      <c r="Z10" s="5"/>
      <c r="AA10" s="5">
        <v>0</v>
      </c>
      <c r="AB10" s="47"/>
      <c r="AC10" s="47">
        <v>910000</v>
      </c>
      <c r="AD10" s="47"/>
      <c r="AE10" s="47">
        <v>912678</v>
      </c>
      <c r="AF10" s="47"/>
      <c r="AG10" s="47">
        <v>910219312500</v>
      </c>
      <c r="AH10" s="47"/>
      <c r="AI10" s="47">
        <v>830386718122</v>
      </c>
      <c r="AK10" s="87">
        <v>0.13619999999999999</v>
      </c>
    </row>
    <row r="11" spans="1:37" ht="22.5" customHeight="1" x14ac:dyDescent="0.25">
      <c r="A11" s="49" t="s">
        <v>40</v>
      </c>
      <c r="C11" s="44" t="s">
        <v>31</v>
      </c>
      <c r="D11" s="3"/>
      <c r="E11" s="44" t="s">
        <v>31</v>
      </c>
      <c r="F11" s="3"/>
      <c r="G11" s="3" t="s">
        <v>41</v>
      </c>
      <c r="H11" s="3"/>
      <c r="I11" s="3" t="s">
        <v>42</v>
      </c>
      <c r="K11" s="6">
        <v>16</v>
      </c>
      <c r="L11" s="3"/>
      <c r="M11" s="6">
        <v>16</v>
      </c>
      <c r="N11" s="3"/>
      <c r="O11" s="5">
        <v>401500</v>
      </c>
      <c r="P11" s="47"/>
      <c r="Q11" s="47">
        <v>401738549437</v>
      </c>
      <c r="R11" s="47"/>
      <c r="S11" s="47">
        <v>343621707275</v>
      </c>
      <c r="T11" s="47"/>
      <c r="U11" s="5">
        <v>2000</v>
      </c>
      <c r="V11" s="5"/>
      <c r="W11" s="5">
        <v>1807327518</v>
      </c>
      <c r="X11" s="5"/>
      <c r="Y11" s="5">
        <v>0</v>
      </c>
      <c r="Z11" s="5"/>
      <c r="AA11" s="5">
        <v>0</v>
      </c>
      <c r="AB11" s="47"/>
      <c r="AC11" s="47">
        <v>403500</v>
      </c>
      <c r="AD11" s="47"/>
      <c r="AE11" s="47">
        <v>913710</v>
      </c>
      <c r="AF11" s="47"/>
      <c r="AG11" s="47">
        <v>403545876955</v>
      </c>
      <c r="AH11" s="47"/>
      <c r="AI11" s="47">
        <v>368615161390</v>
      </c>
      <c r="AK11" s="87">
        <v>6.0499999999999998E-2</v>
      </c>
    </row>
    <row r="12" spans="1:37" ht="22.5" customHeight="1" x14ac:dyDescent="0.25">
      <c r="A12" s="49" t="s">
        <v>46</v>
      </c>
      <c r="C12" s="44" t="s">
        <v>31</v>
      </c>
      <c r="D12" s="3"/>
      <c r="E12" s="44" t="s">
        <v>31</v>
      </c>
      <c r="F12" s="3"/>
      <c r="G12" s="3" t="s">
        <v>47</v>
      </c>
      <c r="H12" s="3"/>
      <c r="I12" s="3" t="s">
        <v>48</v>
      </c>
      <c r="K12" s="6">
        <v>17</v>
      </c>
      <c r="L12" s="3"/>
      <c r="M12" s="6">
        <v>17</v>
      </c>
      <c r="N12" s="3"/>
      <c r="O12" s="5">
        <v>500000</v>
      </c>
      <c r="P12" s="47"/>
      <c r="Q12" s="47">
        <v>477586546860</v>
      </c>
      <c r="R12" s="47"/>
      <c r="S12" s="47">
        <v>484912593659</v>
      </c>
      <c r="T12" s="47"/>
      <c r="U12" s="5">
        <v>0</v>
      </c>
      <c r="V12" s="5"/>
      <c r="W12" s="5">
        <v>0</v>
      </c>
      <c r="X12" s="5"/>
      <c r="Y12" s="5">
        <v>0</v>
      </c>
      <c r="Z12" s="5"/>
      <c r="AA12" s="5">
        <v>0</v>
      </c>
      <c r="AB12" s="47"/>
      <c r="AC12" s="47">
        <v>500000</v>
      </c>
      <c r="AD12" s="47"/>
      <c r="AE12" s="47">
        <v>1004348</v>
      </c>
      <c r="AF12" s="47"/>
      <c r="AG12" s="47">
        <v>477586546860</v>
      </c>
      <c r="AH12" s="47"/>
      <c r="AI12" s="47">
        <v>502082980962</v>
      </c>
      <c r="AK12" s="87">
        <v>8.2400000000000001E-2</v>
      </c>
    </row>
    <row r="13" spans="1:37" ht="22.5" customHeight="1" x14ac:dyDescent="0.25">
      <c r="A13" s="52" t="s">
        <v>43</v>
      </c>
      <c r="C13" s="45" t="s">
        <v>31</v>
      </c>
      <c r="D13" s="3"/>
      <c r="E13" s="45" t="s">
        <v>31</v>
      </c>
      <c r="F13" s="3"/>
      <c r="G13" s="8" t="s">
        <v>44</v>
      </c>
      <c r="H13" s="3"/>
      <c r="I13" s="8" t="s">
        <v>45</v>
      </c>
      <c r="K13" s="7">
        <v>19</v>
      </c>
      <c r="L13" s="3"/>
      <c r="M13" s="7">
        <v>19</v>
      </c>
      <c r="N13" s="3"/>
      <c r="O13" s="9">
        <v>788029</v>
      </c>
      <c r="P13" s="47"/>
      <c r="Q13" s="48">
        <v>772613548171</v>
      </c>
      <c r="R13" s="47"/>
      <c r="S13" s="48">
        <v>679617215956</v>
      </c>
      <c r="T13" s="47"/>
      <c r="U13" s="9">
        <v>0</v>
      </c>
      <c r="V13" s="5"/>
      <c r="W13" s="9">
        <v>0</v>
      </c>
      <c r="X13" s="5"/>
      <c r="Y13" s="9">
        <v>0</v>
      </c>
      <c r="Z13" s="5"/>
      <c r="AA13" s="9">
        <v>0</v>
      </c>
      <c r="AB13" s="47"/>
      <c r="AC13" s="48">
        <v>788029</v>
      </c>
      <c r="AD13" s="47"/>
      <c r="AE13" s="48">
        <v>862583</v>
      </c>
      <c r="AF13" s="47"/>
      <c r="AG13" s="75">
        <v>772613548171</v>
      </c>
      <c r="AH13" s="72"/>
      <c r="AI13" s="75">
        <v>679617215956</v>
      </c>
      <c r="AK13" s="88">
        <v>0.1115</v>
      </c>
    </row>
    <row r="14" spans="1:37" ht="22.5" customHeight="1" x14ac:dyDescent="0.25">
      <c r="A14" s="49" t="s">
        <v>109</v>
      </c>
      <c r="O14" s="47"/>
      <c r="P14" s="47"/>
      <c r="Q14" s="54">
        <f>SUM(Q8:Q13)</f>
        <v>2708659769468</v>
      </c>
      <c r="R14" s="47"/>
      <c r="S14" s="54">
        <f>SUM(S8:S13)</f>
        <v>2441503816117</v>
      </c>
      <c r="T14" s="47"/>
      <c r="U14" s="47"/>
      <c r="V14" s="47"/>
      <c r="W14" s="54">
        <f>SUM(W8:W13)</f>
        <v>1807327518</v>
      </c>
      <c r="X14" s="47"/>
      <c r="Y14" s="47"/>
      <c r="Z14" s="47"/>
      <c r="AA14" s="47">
        <f>SUM(AA8:AA13)</f>
        <v>0</v>
      </c>
      <c r="AB14" s="47"/>
      <c r="AC14" s="47"/>
      <c r="AD14" s="47"/>
      <c r="AE14" s="47"/>
      <c r="AF14" s="47"/>
      <c r="AG14" s="76">
        <f>SUM(AG8:AG13)</f>
        <v>2710467096986</v>
      </c>
      <c r="AH14" s="72"/>
      <c r="AI14" s="76">
        <f>SUM(AI8:AI13)</f>
        <v>2518298797503</v>
      </c>
      <c r="AK14" s="89">
        <f>SUM(AK8:AK13)</f>
        <v>0.41309999999999997</v>
      </c>
    </row>
    <row r="15" spans="1:37" ht="22.5" customHeight="1" x14ac:dyDescent="0.25">
      <c r="S15" s="46"/>
      <c r="AI15" s="46"/>
    </row>
    <row r="16" spans="1:37" ht="22.5" customHeight="1" x14ac:dyDescent="0.25">
      <c r="S16" s="46"/>
      <c r="AG16" s="46"/>
      <c r="AI16" s="46"/>
    </row>
    <row r="17" spans="19:35" ht="22.5" customHeight="1" x14ac:dyDescent="0.25">
      <c r="S17" s="46"/>
      <c r="AG17" s="46"/>
      <c r="AI17" s="46"/>
    </row>
    <row r="18" spans="19:35" ht="22.5" customHeight="1" x14ac:dyDescent="0.25">
      <c r="AG18" s="46"/>
      <c r="AI18" s="46"/>
    </row>
    <row r="20" spans="19:35" ht="22.5" customHeight="1" x14ac:dyDescent="0.25">
      <c r="AI20" s="46"/>
    </row>
    <row r="21" spans="19:35" ht="22.5" customHeight="1" x14ac:dyDescent="0.25">
      <c r="AI21" s="46"/>
    </row>
    <row r="22" spans="19:35" ht="22.5" customHeight="1" x14ac:dyDescent="0.25">
      <c r="AI22" s="46"/>
    </row>
    <row r="23" spans="19:35" ht="22.5" customHeight="1" x14ac:dyDescent="0.25">
      <c r="AI23" s="46"/>
    </row>
  </sheetData>
  <sheetProtection algorithmName="SHA-512" hashValue="krIyhv3GvzK8WtcZX/e76GC2VDjNgEiGfrYMCeIqg+Q7XkMD8Dtg55KcE7t25d5Dvj7XbmKpz/5LwXsQlxwn7w==" saltValue="MQwGh0w860/B4GNtAYXbMA==" spinCount="100000" sheet="1" objects="1" scenarios="1" selectLockedCells="1" autoFilter="0" selectUnlockedCells="1"/>
  <mergeCells count="28">
    <mergeCell ref="A3:AK3"/>
    <mergeCell ref="A2:AK2"/>
    <mergeCell ref="A1:AK1"/>
    <mergeCell ref="AE6:AE7"/>
    <mergeCell ref="AG6:AG7"/>
    <mergeCell ref="AI6:AI7"/>
    <mergeCell ref="AK6:AK7"/>
    <mergeCell ref="AC5:AK5"/>
    <mergeCell ref="Y7"/>
    <mergeCell ref="AA7"/>
    <mergeCell ref="Y6:AA6"/>
    <mergeCell ref="U5:AA5"/>
    <mergeCell ref="AC6:AC7"/>
    <mergeCell ref="S6:S7"/>
    <mergeCell ref="O5:S5"/>
    <mergeCell ref="U7"/>
    <mergeCell ref="W7"/>
    <mergeCell ref="U6:W6"/>
    <mergeCell ref="K6:K7"/>
    <mergeCell ref="M6:M7"/>
    <mergeCell ref="A5:M5"/>
    <mergeCell ref="O6:O7"/>
    <mergeCell ref="Q6:Q7"/>
    <mergeCell ref="A6:A7"/>
    <mergeCell ref="C6:C7"/>
    <mergeCell ref="E6:E7"/>
    <mergeCell ref="G6:G7"/>
    <mergeCell ref="I6:I7"/>
  </mergeCells>
  <printOptions horizontalCentered="1"/>
  <pageMargins left="0" right="0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rightToLeft="1" view="pageBreakPreview" zoomScale="130" zoomScaleNormal="100" zoomScaleSheetLayoutView="130" workbookViewId="0">
      <selection activeCell="A7" sqref="A7:K8"/>
    </sheetView>
  </sheetViews>
  <sheetFormatPr defaultColWidth="9.140625" defaultRowHeight="18.75" x14ac:dyDescent="0.25"/>
  <cols>
    <col min="1" max="1" width="22.85546875" style="42" bestFit="1" customWidth="1"/>
    <col min="2" max="2" width="1" style="42" customWidth="1"/>
    <col min="3" max="3" width="8.28515625" style="42" bestFit="1" customWidth="1"/>
    <col min="4" max="4" width="1" style="42" customWidth="1"/>
    <col min="5" max="5" width="15.7109375" style="42" bestFit="1" customWidth="1"/>
    <col min="6" max="6" width="1" style="42" customWidth="1"/>
    <col min="7" max="7" width="23" style="42" bestFit="1" customWidth="1"/>
    <col min="8" max="8" width="1" style="42" customWidth="1"/>
    <col min="9" max="9" width="17.7109375" style="42" customWidth="1"/>
    <col min="10" max="10" width="1" style="42" customWidth="1"/>
    <col min="11" max="11" width="25.85546875" style="42" customWidth="1"/>
    <col min="12" max="12" width="1" style="42" customWidth="1"/>
    <col min="13" max="13" width="9" style="42" bestFit="1" customWidth="1"/>
    <col min="14" max="14" width="1" style="42" customWidth="1"/>
    <col min="15" max="15" width="11.28515625" style="58" bestFit="1" customWidth="1"/>
    <col min="16" max="16" width="10.42578125" style="42" bestFit="1" customWidth="1"/>
    <col min="17" max="16384" width="9.140625" style="42"/>
  </cols>
  <sheetData>
    <row r="1" spans="1:17" ht="21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7" ht="2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7" ht="21" x14ac:dyDescent="0.25">
      <c r="A3" s="108" t="str">
        <f>سهام!A3</f>
        <v>برای ماه منتهی به 1399/08/30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5" spans="1:17" ht="21" x14ac:dyDescent="0.25">
      <c r="A5" s="107" t="s">
        <v>2</v>
      </c>
      <c r="C5" s="104" t="str">
        <f>سهام!Q5</f>
        <v>1399/08/30</v>
      </c>
      <c r="D5" s="104" t="s">
        <v>5</v>
      </c>
      <c r="E5" s="104" t="s">
        <v>5</v>
      </c>
      <c r="F5" s="104" t="s">
        <v>5</v>
      </c>
      <c r="G5" s="104" t="s">
        <v>5</v>
      </c>
      <c r="H5" s="104" t="s">
        <v>5</v>
      </c>
      <c r="I5" s="104" t="s">
        <v>5</v>
      </c>
      <c r="J5" s="104" t="s">
        <v>5</v>
      </c>
      <c r="K5" s="104" t="s">
        <v>5</v>
      </c>
      <c r="L5" s="104" t="s">
        <v>5</v>
      </c>
      <c r="M5" s="104" t="s">
        <v>5</v>
      </c>
    </row>
    <row r="6" spans="1:17" ht="21" x14ac:dyDescent="0.25">
      <c r="A6" s="104" t="s">
        <v>2</v>
      </c>
      <c r="C6" s="104" t="s">
        <v>6</v>
      </c>
      <c r="E6" s="104" t="s">
        <v>49</v>
      </c>
      <c r="G6" s="104" t="s">
        <v>50</v>
      </c>
      <c r="I6" s="104" t="s">
        <v>51</v>
      </c>
      <c r="K6" s="104" t="s">
        <v>52</v>
      </c>
      <c r="M6" s="104" t="s">
        <v>53</v>
      </c>
    </row>
    <row r="7" spans="1:17" x14ac:dyDescent="0.25">
      <c r="A7" s="3" t="s">
        <v>37</v>
      </c>
      <c r="B7" s="3"/>
      <c r="C7" s="6">
        <v>910000</v>
      </c>
      <c r="D7" s="3"/>
      <c r="E7" s="6">
        <v>1014087</v>
      </c>
      <c r="F7" s="3"/>
      <c r="G7" s="19">
        <v>912678</v>
      </c>
      <c r="H7" s="16"/>
      <c r="I7" s="96">
        <v>-0.10000029583260608</v>
      </c>
      <c r="J7" s="3"/>
      <c r="K7" s="5">
        <v>830537253000</v>
      </c>
      <c r="M7" s="16"/>
      <c r="P7" s="60"/>
      <c r="Q7" s="84"/>
    </row>
    <row r="8" spans="1:17" x14ac:dyDescent="0.25">
      <c r="A8" s="3" t="s">
        <v>30</v>
      </c>
      <c r="B8" s="3"/>
      <c r="C8" s="3">
        <v>150000</v>
      </c>
      <c r="D8" s="3"/>
      <c r="E8" s="5">
        <v>1000000</v>
      </c>
      <c r="F8" s="3"/>
      <c r="G8" s="5">
        <v>900000</v>
      </c>
      <c r="H8" s="3"/>
      <c r="I8" s="97">
        <v>-0.1</v>
      </c>
      <c r="J8" s="3"/>
      <c r="K8" s="5">
        <v>135000000000</v>
      </c>
      <c r="P8" s="60"/>
      <c r="Q8" s="84"/>
    </row>
    <row r="9" spans="1:17" x14ac:dyDescent="0.25">
      <c r="G9" s="46"/>
      <c r="I9" s="47"/>
      <c r="K9" s="58"/>
    </row>
    <row r="10" spans="1:17" x14ac:dyDescent="0.25">
      <c r="I10" s="85"/>
      <c r="K10" s="58"/>
    </row>
    <row r="11" spans="1:17" x14ac:dyDescent="0.25">
      <c r="K11" s="58"/>
    </row>
  </sheetData>
  <sheetProtection algorithmName="SHA-512" hashValue="1v8O6zNUUVW53VgJIqWo95nomD7ldOrkJxL9aRI+wfiNOQ0ARRXzleimgK8HMpxGOiJKw5EcjpkS+lnc+qAFJw==" saltValue="BBc/Dabq4Wstt99mYflrdw==" spinCount="100000" sheet="1" objects="1" scenarios="1" selectLockedCells="1" autoFilter="0" selectUnlockedCells="1"/>
  <mergeCells count="11">
    <mergeCell ref="A3:M3"/>
    <mergeCell ref="A2:M2"/>
    <mergeCell ref="A1:M1"/>
    <mergeCell ref="K6"/>
    <mergeCell ref="M6"/>
    <mergeCell ref="C5:M5"/>
    <mergeCell ref="A5:A6"/>
    <mergeCell ref="C6"/>
    <mergeCell ref="E6"/>
    <mergeCell ref="G6"/>
    <mergeCell ref="I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rightToLeft="1" view="pageBreakPreview" topLeftCell="A10" zoomScaleNormal="100" zoomScaleSheetLayoutView="100" workbookViewId="0">
      <selection activeCell="M15" sqref="M15:O15"/>
    </sheetView>
  </sheetViews>
  <sheetFormatPr defaultColWidth="9.140625" defaultRowHeight="18.75" x14ac:dyDescent="0.25"/>
  <cols>
    <col min="1" max="1" width="25.140625" style="42" bestFit="1" customWidth="1"/>
    <col min="2" max="2" width="1" style="42" customWidth="1"/>
    <col min="3" max="3" width="22.5703125" style="42" customWidth="1"/>
    <col min="4" max="4" width="1" style="42" customWidth="1"/>
    <col min="5" max="5" width="15.5703125" style="42" customWidth="1"/>
    <col min="6" max="6" width="1" style="42" customWidth="1"/>
    <col min="7" max="7" width="13.5703125" style="3" customWidth="1"/>
    <col min="8" max="8" width="1" style="42" customWidth="1"/>
    <col min="9" max="9" width="8.140625" style="3" bestFit="1" customWidth="1"/>
    <col min="10" max="10" width="1" style="42" customWidth="1"/>
    <col min="11" max="11" width="19.28515625" style="42" bestFit="1" customWidth="1"/>
    <col min="12" max="12" width="1" style="42" customWidth="1"/>
    <col min="13" max="13" width="19" style="42" bestFit="1" customWidth="1"/>
    <col min="14" max="14" width="1" style="42" customWidth="1"/>
    <col min="15" max="15" width="19" style="42" customWidth="1"/>
    <col min="16" max="16" width="1" style="42" customWidth="1"/>
    <col min="17" max="17" width="19.85546875" style="42" bestFit="1" customWidth="1"/>
    <col min="18" max="18" width="1" style="42" customWidth="1"/>
    <col min="19" max="19" width="10.85546875" style="42" customWidth="1"/>
    <col min="20" max="20" width="1" style="42" customWidth="1"/>
    <col min="21" max="21" width="9.140625" style="42" customWidth="1"/>
    <col min="22" max="22" width="24" style="42" bestFit="1" customWidth="1"/>
    <col min="23" max="16384" width="9.140625" style="42"/>
  </cols>
  <sheetData>
    <row r="1" spans="1:22" ht="21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22" ht="2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U2" s="46"/>
    </row>
    <row r="3" spans="1:22" ht="21" x14ac:dyDescent="0.25">
      <c r="A3" s="108" t="str">
        <f>سهام!A3</f>
        <v>برای ماه منتهی به 1399/08/30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5" spans="1:22" ht="21" x14ac:dyDescent="0.25">
      <c r="A5" s="107" t="s">
        <v>55</v>
      </c>
      <c r="C5" s="104" t="s">
        <v>56</v>
      </c>
      <c r="D5" s="104" t="s">
        <v>56</v>
      </c>
      <c r="E5" s="104" t="s">
        <v>56</v>
      </c>
      <c r="F5" s="104" t="s">
        <v>56</v>
      </c>
      <c r="G5" s="104" t="s">
        <v>56</v>
      </c>
      <c r="H5" s="104" t="s">
        <v>56</v>
      </c>
      <c r="I5" s="104" t="s">
        <v>56</v>
      </c>
      <c r="K5" s="104" t="str">
        <f>سهام!C5</f>
        <v>1399/07/30</v>
      </c>
      <c r="M5" s="104" t="s">
        <v>4</v>
      </c>
      <c r="N5" s="104" t="s">
        <v>4</v>
      </c>
      <c r="O5" s="104" t="s">
        <v>4</v>
      </c>
      <c r="Q5" s="104" t="str">
        <f>سهام!Q5</f>
        <v>1399/08/30</v>
      </c>
      <c r="R5" s="104" t="s">
        <v>5</v>
      </c>
      <c r="S5" s="104" t="s">
        <v>5</v>
      </c>
      <c r="U5" s="46"/>
    </row>
    <row r="6" spans="1:22" ht="42" customHeight="1" x14ac:dyDescent="0.25">
      <c r="A6" s="104" t="s">
        <v>55</v>
      </c>
      <c r="C6" s="104" t="s">
        <v>57</v>
      </c>
      <c r="E6" s="104" t="s">
        <v>58</v>
      </c>
      <c r="G6" s="104" t="s">
        <v>59</v>
      </c>
      <c r="I6" s="104" t="s">
        <v>28</v>
      </c>
      <c r="K6" s="104" t="s">
        <v>60</v>
      </c>
      <c r="M6" s="104" t="s">
        <v>61</v>
      </c>
      <c r="O6" s="104" t="s">
        <v>62</v>
      </c>
      <c r="Q6" s="104" t="s">
        <v>60</v>
      </c>
      <c r="S6" s="106" t="s">
        <v>54</v>
      </c>
    </row>
    <row r="7" spans="1:22" ht="21" x14ac:dyDescent="0.25">
      <c r="A7" s="49" t="s">
        <v>63</v>
      </c>
      <c r="C7" s="42" t="s">
        <v>169</v>
      </c>
      <c r="E7" s="42" t="s">
        <v>170</v>
      </c>
      <c r="G7" s="3" t="s">
        <v>171</v>
      </c>
      <c r="I7" s="19">
        <v>0</v>
      </c>
      <c r="K7" s="5">
        <v>1000000</v>
      </c>
      <c r="L7" s="5"/>
      <c r="M7" s="19">
        <v>2259046438</v>
      </c>
      <c r="N7" s="19"/>
      <c r="O7" s="19">
        <v>-1754777962</v>
      </c>
      <c r="P7" s="5"/>
      <c r="Q7" s="5">
        <f>K7+M7+O7</f>
        <v>505268476</v>
      </c>
      <c r="R7" s="3"/>
      <c r="S7" s="26">
        <v>1E-4</v>
      </c>
      <c r="U7" s="83"/>
      <c r="V7" s="83"/>
    </row>
    <row r="8" spans="1:22" ht="21" x14ac:dyDescent="0.25">
      <c r="A8" s="49" t="s">
        <v>63</v>
      </c>
      <c r="C8" s="42" t="s">
        <v>172</v>
      </c>
      <c r="E8" s="42" t="s">
        <v>173</v>
      </c>
      <c r="G8" s="3" t="s">
        <v>174</v>
      </c>
      <c r="I8" s="19">
        <v>0</v>
      </c>
      <c r="K8" s="5">
        <v>30000000</v>
      </c>
      <c r="L8" s="5"/>
      <c r="M8" s="19">
        <v>1754777962</v>
      </c>
      <c r="N8" s="19"/>
      <c r="O8" s="19">
        <v>-1754777962</v>
      </c>
      <c r="P8" s="5"/>
      <c r="Q8" s="5">
        <f t="shared" ref="Q8:Q28" si="0">K8+M8+O8</f>
        <v>30000000</v>
      </c>
      <c r="R8" s="3"/>
      <c r="S8" s="26">
        <v>0</v>
      </c>
      <c r="U8" s="83"/>
      <c r="V8" s="83"/>
    </row>
    <row r="9" spans="1:22" ht="21" x14ac:dyDescent="0.25">
      <c r="A9" s="49" t="s">
        <v>64</v>
      </c>
      <c r="C9" s="42" t="s">
        <v>175</v>
      </c>
      <c r="E9" s="42" t="s">
        <v>170</v>
      </c>
      <c r="G9" s="3" t="s">
        <v>176</v>
      </c>
      <c r="I9" s="19">
        <v>0</v>
      </c>
      <c r="K9" s="5">
        <v>82615567303</v>
      </c>
      <c r="L9" s="5"/>
      <c r="M9" s="19">
        <v>40067813208</v>
      </c>
      <c r="N9" s="19"/>
      <c r="O9" s="19">
        <v>-109095098765</v>
      </c>
      <c r="P9" s="5"/>
      <c r="Q9" s="5">
        <f t="shared" si="0"/>
        <v>13588281746</v>
      </c>
      <c r="R9" s="3"/>
      <c r="S9" s="26">
        <v>2.2000000000000001E-3</v>
      </c>
      <c r="U9" s="83"/>
      <c r="V9" s="83"/>
    </row>
    <row r="10" spans="1:22" ht="21" x14ac:dyDescent="0.25">
      <c r="A10" s="49" t="s">
        <v>65</v>
      </c>
      <c r="C10" s="42" t="s">
        <v>177</v>
      </c>
      <c r="E10" s="42" t="s">
        <v>170</v>
      </c>
      <c r="G10" s="3" t="s">
        <v>178</v>
      </c>
      <c r="I10" s="19">
        <v>10</v>
      </c>
      <c r="K10" s="5">
        <v>950000</v>
      </c>
      <c r="L10" s="5"/>
      <c r="M10" s="19">
        <v>7787</v>
      </c>
      <c r="N10" s="19"/>
      <c r="O10" s="19">
        <v>0</v>
      </c>
      <c r="P10" s="5"/>
      <c r="Q10" s="5">
        <f t="shared" si="0"/>
        <v>957787</v>
      </c>
      <c r="R10" s="3"/>
      <c r="S10" s="26">
        <v>0</v>
      </c>
      <c r="U10" s="83"/>
      <c r="V10" s="83"/>
    </row>
    <row r="11" spans="1:22" ht="21" x14ac:dyDescent="0.25">
      <c r="A11" s="49" t="s">
        <v>66</v>
      </c>
      <c r="C11" s="42" t="s">
        <v>179</v>
      </c>
      <c r="E11" s="42" t="s">
        <v>170</v>
      </c>
      <c r="G11" s="3" t="s">
        <v>180</v>
      </c>
      <c r="I11" s="29">
        <v>0</v>
      </c>
      <c r="K11" s="5">
        <v>12658542738</v>
      </c>
      <c r="L11" s="5"/>
      <c r="M11" s="19">
        <v>12657542464</v>
      </c>
      <c r="N11" s="19"/>
      <c r="O11" s="19">
        <v>-12657542738</v>
      </c>
      <c r="P11" s="5"/>
      <c r="Q11" s="5">
        <f t="shared" si="0"/>
        <v>12658542464</v>
      </c>
      <c r="R11" s="3"/>
      <c r="S11" s="26">
        <v>2.0999999999999999E-3</v>
      </c>
      <c r="U11" s="83"/>
      <c r="V11" s="83"/>
    </row>
    <row r="12" spans="1:22" ht="21" x14ac:dyDescent="0.25">
      <c r="A12" s="49" t="s">
        <v>67</v>
      </c>
      <c r="C12" s="42" t="s">
        <v>181</v>
      </c>
      <c r="E12" s="42" t="s">
        <v>182</v>
      </c>
      <c r="G12" s="3" t="s">
        <v>183</v>
      </c>
      <c r="I12" s="19">
        <v>20</v>
      </c>
      <c r="K12" s="5">
        <v>370000000000</v>
      </c>
      <c r="L12" s="5"/>
      <c r="M12" s="19">
        <v>0</v>
      </c>
      <c r="N12" s="19"/>
      <c r="O12" s="19">
        <v>0</v>
      </c>
      <c r="P12" s="5"/>
      <c r="Q12" s="5">
        <f t="shared" si="0"/>
        <v>370000000000</v>
      </c>
      <c r="R12" s="3"/>
      <c r="S12" s="26">
        <v>6.0699999999999997E-2</v>
      </c>
      <c r="U12" s="83"/>
      <c r="V12" s="83"/>
    </row>
    <row r="13" spans="1:22" ht="21" x14ac:dyDescent="0.25">
      <c r="A13" s="49" t="s">
        <v>68</v>
      </c>
      <c r="C13" s="42" t="s">
        <v>184</v>
      </c>
      <c r="E13" s="42" t="s">
        <v>182</v>
      </c>
      <c r="G13" s="3" t="s">
        <v>183</v>
      </c>
      <c r="I13" s="19">
        <v>20</v>
      </c>
      <c r="K13" s="5">
        <v>400000000000</v>
      </c>
      <c r="L13" s="5"/>
      <c r="M13" s="19">
        <v>0</v>
      </c>
      <c r="N13" s="19"/>
      <c r="O13" s="19">
        <v>0</v>
      </c>
      <c r="P13" s="5"/>
      <c r="Q13" s="5">
        <f t="shared" si="0"/>
        <v>400000000000</v>
      </c>
      <c r="R13" s="3"/>
      <c r="S13" s="26">
        <v>6.5600000000000006E-2</v>
      </c>
      <c r="U13" s="83"/>
      <c r="V13" s="83"/>
    </row>
    <row r="14" spans="1:22" ht="21" x14ac:dyDescent="0.25">
      <c r="A14" s="49" t="s">
        <v>68</v>
      </c>
      <c r="C14" s="42" t="s">
        <v>185</v>
      </c>
      <c r="E14" s="42" t="s">
        <v>170</v>
      </c>
      <c r="G14" s="3" t="s">
        <v>183</v>
      </c>
      <c r="I14" s="19">
        <v>0</v>
      </c>
      <c r="K14" s="5">
        <v>1699630137</v>
      </c>
      <c r="L14" s="5"/>
      <c r="M14" s="19">
        <v>11986035282</v>
      </c>
      <c r="N14" s="19"/>
      <c r="O14" s="19">
        <v>-13684665419</v>
      </c>
      <c r="P14" s="5"/>
      <c r="Q14" s="5">
        <f t="shared" si="0"/>
        <v>1000000</v>
      </c>
      <c r="R14" s="3"/>
      <c r="S14" s="26">
        <v>0</v>
      </c>
      <c r="U14" s="83"/>
      <c r="V14" s="83"/>
    </row>
    <row r="15" spans="1:22" ht="21" x14ac:dyDescent="0.25">
      <c r="A15" s="49" t="s">
        <v>67</v>
      </c>
      <c r="C15" s="42" t="s">
        <v>186</v>
      </c>
      <c r="E15" s="42" t="s">
        <v>170</v>
      </c>
      <c r="G15" s="3" t="s">
        <v>183</v>
      </c>
      <c r="I15" s="19">
        <v>0</v>
      </c>
      <c r="K15" s="5">
        <v>1000000</v>
      </c>
      <c r="L15" s="5"/>
      <c r="M15" s="19">
        <v>6082200000</v>
      </c>
      <c r="N15" s="19"/>
      <c r="O15" s="19">
        <v>-6082200000</v>
      </c>
      <c r="P15" s="5"/>
      <c r="Q15" s="5">
        <f t="shared" si="0"/>
        <v>1000000</v>
      </c>
      <c r="R15" s="3"/>
      <c r="S15" s="26">
        <v>0</v>
      </c>
      <c r="U15" s="83"/>
      <c r="V15" s="83"/>
    </row>
    <row r="16" spans="1:22" ht="21" x14ac:dyDescent="0.25">
      <c r="A16" s="49" t="s">
        <v>65</v>
      </c>
      <c r="C16" s="42" t="s">
        <v>187</v>
      </c>
      <c r="E16" s="42" t="s">
        <v>173</v>
      </c>
      <c r="G16" s="3" t="s">
        <v>188</v>
      </c>
      <c r="I16" s="19">
        <v>0</v>
      </c>
      <c r="K16" s="5">
        <v>1100000</v>
      </c>
      <c r="L16" s="5"/>
      <c r="M16" s="19">
        <v>0</v>
      </c>
      <c r="N16" s="19"/>
      <c r="O16" s="19">
        <v>0</v>
      </c>
      <c r="P16" s="5"/>
      <c r="Q16" s="5">
        <f t="shared" si="0"/>
        <v>1100000</v>
      </c>
      <c r="R16" s="3"/>
      <c r="S16" s="26">
        <v>0</v>
      </c>
      <c r="U16" s="83"/>
      <c r="V16" s="83"/>
    </row>
    <row r="17" spans="1:22" ht="21" x14ac:dyDescent="0.25">
      <c r="A17" s="49" t="s">
        <v>69</v>
      </c>
      <c r="C17" s="42" t="s">
        <v>189</v>
      </c>
      <c r="E17" s="42" t="s">
        <v>182</v>
      </c>
      <c r="G17" s="3" t="s">
        <v>190</v>
      </c>
      <c r="I17" s="19">
        <v>20</v>
      </c>
      <c r="K17" s="5">
        <v>180000000000</v>
      </c>
      <c r="L17" s="5"/>
      <c r="M17" s="19">
        <v>0</v>
      </c>
      <c r="N17" s="19"/>
      <c r="O17" s="19">
        <v>0</v>
      </c>
      <c r="P17" s="5"/>
      <c r="Q17" s="5">
        <f t="shared" si="0"/>
        <v>180000000000</v>
      </c>
      <c r="R17" s="3"/>
      <c r="S17" s="26">
        <v>2.9499999999999998E-2</v>
      </c>
      <c r="U17" s="83"/>
      <c r="V17" s="83"/>
    </row>
    <row r="18" spans="1:22" ht="21" x14ac:dyDescent="0.25">
      <c r="A18" s="49" t="s">
        <v>67</v>
      </c>
      <c r="C18" s="42" t="s">
        <v>191</v>
      </c>
      <c r="E18" s="42" t="s">
        <v>173</v>
      </c>
      <c r="G18" s="3" t="s">
        <v>192</v>
      </c>
      <c r="I18" s="19">
        <v>0</v>
      </c>
      <c r="K18" s="5">
        <v>1000000</v>
      </c>
      <c r="L18" s="5"/>
      <c r="M18" s="19">
        <v>12032931157</v>
      </c>
      <c r="N18" s="19"/>
      <c r="O18" s="19">
        <v>-12032931157</v>
      </c>
      <c r="P18" s="5"/>
      <c r="Q18" s="5">
        <f t="shared" si="0"/>
        <v>1000000</v>
      </c>
      <c r="R18" s="3"/>
      <c r="S18" s="26">
        <v>0</v>
      </c>
      <c r="U18" s="83"/>
      <c r="V18" s="83"/>
    </row>
    <row r="19" spans="1:22" ht="21" x14ac:dyDescent="0.25">
      <c r="A19" s="49" t="s">
        <v>68</v>
      </c>
      <c r="C19" s="42" t="s">
        <v>193</v>
      </c>
      <c r="E19" s="42" t="s">
        <v>173</v>
      </c>
      <c r="G19" s="3" t="s">
        <v>192</v>
      </c>
      <c r="I19" s="19">
        <v>0</v>
      </c>
      <c r="K19" s="5">
        <v>1000000</v>
      </c>
      <c r="L19" s="5"/>
      <c r="M19" s="19">
        <v>0</v>
      </c>
      <c r="N19" s="19"/>
      <c r="O19" s="19">
        <v>0</v>
      </c>
      <c r="P19" s="5"/>
      <c r="Q19" s="5">
        <f t="shared" si="0"/>
        <v>1000000</v>
      </c>
      <c r="R19" s="3"/>
      <c r="S19" s="26">
        <v>0</v>
      </c>
      <c r="U19" s="83"/>
      <c r="V19" s="83"/>
    </row>
    <row r="20" spans="1:22" ht="21" x14ac:dyDescent="0.25">
      <c r="A20" s="49" t="s">
        <v>86</v>
      </c>
      <c r="C20" s="42" t="s">
        <v>194</v>
      </c>
      <c r="E20" s="42" t="s">
        <v>170</v>
      </c>
      <c r="G20" s="3" t="s">
        <v>195</v>
      </c>
      <c r="I20" s="19">
        <v>0</v>
      </c>
      <c r="K20" s="5">
        <v>990000</v>
      </c>
      <c r="L20" s="5"/>
      <c r="M20" s="19">
        <v>817950693069</v>
      </c>
      <c r="N20" s="19"/>
      <c r="O20" s="19">
        <v>-800000000000</v>
      </c>
      <c r="P20" s="5"/>
      <c r="Q20" s="5">
        <f t="shared" si="0"/>
        <v>17951683069</v>
      </c>
      <c r="R20" s="3"/>
      <c r="S20" s="26">
        <v>2.8999999999999998E-3</v>
      </c>
      <c r="U20" s="83"/>
      <c r="V20" s="83"/>
    </row>
    <row r="21" spans="1:22" ht="21" x14ac:dyDescent="0.25">
      <c r="A21" s="49" t="s">
        <v>66</v>
      </c>
      <c r="C21" s="42" t="s">
        <v>196</v>
      </c>
      <c r="E21" s="42" t="s">
        <v>182</v>
      </c>
      <c r="G21" s="3" t="s">
        <v>197</v>
      </c>
      <c r="I21" s="19">
        <v>20</v>
      </c>
      <c r="K21" s="5">
        <v>443000000000</v>
      </c>
      <c r="L21" s="5"/>
      <c r="M21" s="19">
        <v>0</v>
      </c>
      <c r="N21" s="19"/>
      <c r="O21" s="19">
        <v>0</v>
      </c>
      <c r="P21" s="5"/>
      <c r="Q21" s="5">
        <f t="shared" si="0"/>
        <v>443000000000</v>
      </c>
      <c r="R21" s="3"/>
      <c r="S21" s="26">
        <v>7.2700000000000001E-2</v>
      </c>
      <c r="U21" s="83"/>
      <c r="V21" s="83"/>
    </row>
    <row r="22" spans="1:22" ht="21" x14ac:dyDescent="0.25">
      <c r="A22" s="49" t="s">
        <v>66</v>
      </c>
      <c r="C22" s="42" t="s">
        <v>198</v>
      </c>
      <c r="E22" s="42" t="s">
        <v>182</v>
      </c>
      <c r="G22" s="3" t="s">
        <v>197</v>
      </c>
      <c r="I22" s="19">
        <v>20</v>
      </c>
      <c r="K22" s="5">
        <v>300000000000</v>
      </c>
      <c r="L22" s="5"/>
      <c r="M22" s="19">
        <v>0</v>
      </c>
      <c r="N22" s="19"/>
      <c r="O22" s="19">
        <v>0</v>
      </c>
      <c r="P22" s="5"/>
      <c r="Q22" s="5">
        <f t="shared" si="0"/>
        <v>300000000000</v>
      </c>
      <c r="R22" s="3"/>
      <c r="S22" s="26">
        <v>4.9200000000000001E-2</v>
      </c>
      <c r="U22" s="83"/>
      <c r="V22" s="83"/>
    </row>
    <row r="23" spans="1:22" ht="21" x14ac:dyDescent="0.25">
      <c r="A23" s="49" t="s">
        <v>70</v>
      </c>
      <c r="C23" s="42" t="s">
        <v>199</v>
      </c>
      <c r="E23" s="42" t="s">
        <v>182</v>
      </c>
      <c r="G23" s="3" t="s">
        <v>197</v>
      </c>
      <c r="I23" s="19">
        <v>20</v>
      </c>
      <c r="K23" s="5">
        <v>27000000000</v>
      </c>
      <c r="L23" s="5"/>
      <c r="M23" s="19">
        <v>0</v>
      </c>
      <c r="N23" s="19"/>
      <c r="O23" s="19">
        <v>0</v>
      </c>
      <c r="P23" s="5"/>
      <c r="Q23" s="5">
        <f t="shared" si="0"/>
        <v>27000000000</v>
      </c>
      <c r="R23" s="3"/>
      <c r="S23" s="26">
        <v>4.4000000000000003E-3</v>
      </c>
      <c r="U23" s="83"/>
      <c r="V23" s="83"/>
    </row>
    <row r="24" spans="1:22" ht="21" x14ac:dyDescent="0.25">
      <c r="A24" s="49" t="s">
        <v>86</v>
      </c>
      <c r="C24" s="42" t="s">
        <v>200</v>
      </c>
      <c r="E24" s="42" t="s">
        <v>182</v>
      </c>
      <c r="G24" s="3" t="s">
        <v>201</v>
      </c>
      <c r="I24" s="19">
        <v>18</v>
      </c>
      <c r="K24" s="5">
        <v>400000000000</v>
      </c>
      <c r="L24" s="5"/>
      <c r="M24" s="19">
        <v>0</v>
      </c>
      <c r="N24" s="19"/>
      <c r="O24" s="19">
        <v>-400000000000</v>
      </c>
      <c r="P24" s="5"/>
      <c r="Q24" s="5">
        <f t="shared" si="0"/>
        <v>0</v>
      </c>
      <c r="R24" s="3"/>
      <c r="S24" s="26">
        <v>0</v>
      </c>
      <c r="U24" s="83"/>
      <c r="V24" s="83"/>
    </row>
    <row r="25" spans="1:22" ht="21" x14ac:dyDescent="0.25">
      <c r="A25" s="49" t="s">
        <v>165</v>
      </c>
      <c r="C25" s="42" t="s">
        <v>202</v>
      </c>
      <c r="E25" s="42" t="s">
        <v>170</v>
      </c>
      <c r="G25" s="3" t="s">
        <v>203</v>
      </c>
      <c r="I25" s="19">
        <v>0</v>
      </c>
      <c r="K25" s="5">
        <v>200000</v>
      </c>
      <c r="L25" s="5"/>
      <c r="M25" s="19">
        <v>5917808219</v>
      </c>
      <c r="N25" s="19"/>
      <c r="O25" s="19">
        <v>-10000</v>
      </c>
      <c r="P25" s="5"/>
      <c r="Q25" s="5">
        <f t="shared" si="0"/>
        <v>5917998219</v>
      </c>
      <c r="R25" s="3"/>
      <c r="S25" s="26">
        <v>1E-3</v>
      </c>
      <c r="U25" s="83"/>
      <c r="V25" s="83"/>
    </row>
    <row r="26" spans="1:22" ht="21" x14ac:dyDescent="0.25">
      <c r="A26" s="49" t="s">
        <v>165</v>
      </c>
      <c r="C26" s="42" t="s">
        <v>204</v>
      </c>
      <c r="E26" s="42" t="s">
        <v>182</v>
      </c>
      <c r="G26" s="3" t="s">
        <v>203</v>
      </c>
      <c r="I26" s="19">
        <v>18</v>
      </c>
      <c r="K26" s="5">
        <v>400000000000</v>
      </c>
      <c r="L26" s="5"/>
      <c r="M26" s="19">
        <v>0</v>
      </c>
      <c r="N26" s="19"/>
      <c r="O26" s="19">
        <v>0</v>
      </c>
      <c r="P26" s="5"/>
      <c r="Q26" s="5">
        <f t="shared" si="0"/>
        <v>400000000000</v>
      </c>
      <c r="R26" s="3"/>
      <c r="S26" s="26">
        <v>6.5600000000000006E-2</v>
      </c>
      <c r="U26" s="83"/>
      <c r="V26" s="83"/>
    </row>
    <row r="27" spans="1:22" ht="21" x14ac:dyDescent="0.25">
      <c r="A27" s="49" t="s">
        <v>86</v>
      </c>
      <c r="C27" s="42" t="s">
        <v>205</v>
      </c>
      <c r="E27" s="42" t="s">
        <v>182</v>
      </c>
      <c r="G27" s="3" t="s">
        <v>203</v>
      </c>
      <c r="I27" s="19">
        <v>18</v>
      </c>
      <c r="K27" s="5">
        <v>400000000000</v>
      </c>
      <c r="L27" s="5"/>
      <c r="M27" s="19">
        <v>0</v>
      </c>
      <c r="N27" s="19"/>
      <c r="O27" s="19">
        <v>-400000000000</v>
      </c>
      <c r="P27" s="5"/>
      <c r="Q27" s="5">
        <f t="shared" si="0"/>
        <v>0</v>
      </c>
      <c r="R27" s="3"/>
      <c r="S27" s="26">
        <v>0</v>
      </c>
      <c r="U27" s="83"/>
      <c r="V27" s="83"/>
    </row>
    <row r="28" spans="1:22" ht="21" x14ac:dyDescent="0.25">
      <c r="A28" s="52" t="s">
        <v>85</v>
      </c>
      <c r="C28" s="43" t="s">
        <v>206</v>
      </c>
      <c r="E28" s="43" t="s">
        <v>182</v>
      </c>
      <c r="G28" s="8" t="s">
        <v>207</v>
      </c>
      <c r="I28" s="19">
        <v>20</v>
      </c>
      <c r="K28" s="9">
        <v>0</v>
      </c>
      <c r="L28" s="5"/>
      <c r="M28" s="22">
        <v>800000000000</v>
      </c>
      <c r="N28" s="19"/>
      <c r="O28" s="22">
        <v>0</v>
      </c>
      <c r="P28" s="5"/>
      <c r="Q28" s="9">
        <f t="shared" si="0"/>
        <v>800000000000</v>
      </c>
      <c r="R28" s="3"/>
      <c r="S28" s="27">
        <v>0.13120000000000001</v>
      </c>
      <c r="U28" s="83"/>
      <c r="V28" s="83"/>
    </row>
    <row r="29" spans="1:22" s="49" customFormat="1" ht="21" x14ac:dyDescent="0.25">
      <c r="A29" s="49" t="s">
        <v>109</v>
      </c>
      <c r="G29" s="4"/>
      <c r="I29" s="4"/>
      <c r="K29" s="10">
        <f>SUM(K7:K28)</f>
        <v>3017010980178</v>
      </c>
      <c r="L29" s="10"/>
      <c r="M29" s="10">
        <f>SUM(M7:M28)</f>
        <v>1710708855586</v>
      </c>
      <c r="N29" s="10"/>
      <c r="O29" s="10">
        <f>SUM(O7:O28)</f>
        <v>-1757062004003</v>
      </c>
      <c r="P29" s="10"/>
      <c r="Q29" s="10">
        <f>SUM(Q7:Q28)</f>
        <v>2970657831761</v>
      </c>
      <c r="R29" s="4"/>
      <c r="S29" s="28">
        <f>SUM(S7:S28)</f>
        <v>0.48719999999999997</v>
      </c>
      <c r="U29" s="83"/>
    </row>
    <row r="30" spans="1:22" x14ac:dyDescent="0.25">
      <c r="K30" s="6"/>
      <c r="L30" s="3"/>
      <c r="M30" s="3"/>
      <c r="N30" s="3"/>
      <c r="O30" s="3"/>
      <c r="P30" s="3"/>
      <c r="Q30" s="6"/>
      <c r="R30" s="3"/>
      <c r="S30" s="3"/>
      <c r="U30" s="47"/>
    </row>
    <row r="31" spans="1:22" x14ac:dyDescent="0.25">
      <c r="O31" s="47"/>
      <c r="Q31" s="46"/>
    </row>
  </sheetData>
  <sheetProtection algorithmName="SHA-512" hashValue="FGjRuphZM0kA4lCKz6/7ElrxvPSSPcEoDg2TMsH6z/SbppQiN63HSn7xOjEQCxhjDYRRn6b4Lm4XAQDIK+5xmQ==" saltValue="KuUsoe2JPiIaVs2lI0rlWA==" spinCount="100000" sheet="1" objects="1" scenarios="1" selectLockedCells="1" autoFilter="0" selectUnlockedCells="1"/>
  <mergeCells count="17">
    <mergeCell ref="I6"/>
    <mergeCell ref="C5:I5"/>
    <mergeCell ref="A3:S3"/>
    <mergeCell ref="A2:S2"/>
    <mergeCell ref="A1:S1"/>
    <mergeCell ref="Q6"/>
    <mergeCell ref="S6"/>
    <mergeCell ref="Q5:S5"/>
    <mergeCell ref="K6"/>
    <mergeCell ref="K5"/>
    <mergeCell ref="M6"/>
    <mergeCell ref="O6"/>
    <mergeCell ref="M5:O5"/>
    <mergeCell ref="A5:A6"/>
    <mergeCell ref="C6"/>
    <mergeCell ref="E6"/>
    <mergeCell ref="G6"/>
  </mergeCells>
  <printOptions horizontalCentered="1"/>
  <pageMargins left="0" right="0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rightToLeft="1" view="pageBreakPreview" topLeftCell="B16" zoomScaleNormal="100" zoomScaleSheetLayoutView="100" workbookViewId="0">
      <selection activeCell="A29" sqref="A29:S29"/>
    </sheetView>
  </sheetViews>
  <sheetFormatPr defaultColWidth="9.140625" defaultRowHeight="18" customHeight="1" x14ac:dyDescent="0.25"/>
  <cols>
    <col min="1" max="1" width="35.140625" style="3" customWidth="1"/>
    <col min="2" max="2" width="1" style="3" customWidth="1"/>
    <col min="3" max="3" width="14" style="3" bestFit="1" customWidth="1"/>
    <col min="4" max="4" width="1" style="3" customWidth="1"/>
    <col min="5" max="5" width="16.7109375" style="3" customWidth="1"/>
    <col min="6" max="6" width="1" style="3" customWidth="1"/>
    <col min="7" max="7" width="12" style="3" customWidth="1"/>
    <col min="8" max="8" width="1" style="3" customWidth="1"/>
    <col min="9" max="9" width="20.7109375" style="3" customWidth="1"/>
    <col min="10" max="10" width="0.85546875" style="3" customWidth="1"/>
    <col min="11" max="11" width="18.28515625" style="3" customWidth="1"/>
    <col min="12" max="12" width="1" style="3" customWidth="1"/>
    <col min="13" max="13" width="20.5703125" style="3" customWidth="1"/>
    <col min="14" max="14" width="1" style="3" customWidth="1"/>
    <col min="15" max="15" width="20.42578125" style="3" customWidth="1"/>
    <col min="16" max="16" width="1" style="3" customWidth="1"/>
    <col min="17" max="17" width="18.28515625" style="3" customWidth="1"/>
    <col min="18" max="18" width="1" style="3" customWidth="1"/>
    <col min="19" max="19" width="22.5703125" style="3" customWidth="1"/>
    <col min="20" max="20" width="1" style="3" customWidth="1"/>
    <col min="21" max="21" width="16.5703125" style="3" bestFit="1" customWidth="1"/>
    <col min="22" max="22" width="16" style="3" bestFit="1" customWidth="1"/>
    <col min="23" max="16384" width="9.140625" style="3"/>
  </cols>
  <sheetData>
    <row r="1" spans="1:22" ht="18" customHeight="1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22" ht="18" customHeight="1" x14ac:dyDescent="0.25">
      <c r="A2" s="108" t="s">
        <v>71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22" ht="18" customHeight="1" x14ac:dyDescent="0.25">
      <c r="A3" s="108" t="str">
        <f>سهام!A3</f>
        <v>برای ماه منتهی به 1399/08/30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4" spans="1:22" ht="18" customHeight="1" x14ac:dyDescent="0.25">
      <c r="A4" s="104" t="s">
        <v>72</v>
      </c>
      <c r="B4" s="104" t="s">
        <v>72</v>
      </c>
      <c r="C4" s="104" t="s">
        <v>72</v>
      </c>
      <c r="D4" s="104" t="s">
        <v>72</v>
      </c>
      <c r="E4" s="104" t="s">
        <v>72</v>
      </c>
      <c r="F4" s="104" t="s">
        <v>72</v>
      </c>
      <c r="G4" s="104" t="s">
        <v>72</v>
      </c>
      <c r="I4" s="104" t="s">
        <v>73</v>
      </c>
      <c r="J4" s="104" t="s">
        <v>73</v>
      </c>
      <c r="K4" s="104" t="s">
        <v>73</v>
      </c>
      <c r="L4" s="104" t="s">
        <v>73</v>
      </c>
      <c r="M4" s="104" t="s">
        <v>73</v>
      </c>
      <c r="O4" s="104" t="s">
        <v>74</v>
      </c>
      <c r="P4" s="104" t="s">
        <v>74</v>
      </c>
      <c r="Q4" s="104" t="s">
        <v>74</v>
      </c>
      <c r="R4" s="104" t="s">
        <v>74</v>
      </c>
      <c r="S4" s="104" t="s">
        <v>74</v>
      </c>
    </row>
    <row r="5" spans="1:22" ht="18" customHeight="1" x14ac:dyDescent="0.25">
      <c r="A5" s="104" t="s">
        <v>75</v>
      </c>
      <c r="C5" s="104" t="s">
        <v>76</v>
      </c>
      <c r="E5" s="104" t="s">
        <v>27</v>
      </c>
      <c r="G5" s="104" t="s">
        <v>28</v>
      </c>
      <c r="I5" s="104" t="s">
        <v>77</v>
      </c>
      <c r="K5" s="104" t="s">
        <v>78</v>
      </c>
      <c r="M5" s="104" t="s">
        <v>79</v>
      </c>
      <c r="O5" s="111" t="s">
        <v>77</v>
      </c>
      <c r="Q5" s="104" t="s">
        <v>78</v>
      </c>
      <c r="S5" s="104" t="s">
        <v>79</v>
      </c>
    </row>
    <row r="6" spans="1:22" ht="18" customHeight="1" x14ac:dyDescent="0.25">
      <c r="A6" s="3" t="s">
        <v>30</v>
      </c>
      <c r="C6" s="3" t="s">
        <v>230</v>
      </c>
      <c r="E6" s="3" t="s">
        <v>33</v>
      </c>
      <c r="G6" s="5">
        <v>18</v>
      </c>
      <c r="H6" s="5"/>
      <c r="I6" s="5">
        <v>2273547945</v>
      </c>
      <c r="J6" s="5"/>
      <c r="K6" s="5">
        <v>0</v>
      </c>
      <c r="L6" s="5"/>
      <c r="M6" s="5">
        <f t="shared" ref="M6:M39" si="0">I6+K6</f>
        <v>2273547945</v>
      </c>
      <c r="N6" s="5"/>
      <c r="O6" s="33">
        <v>21589298628</v>
      </c>
      <c r="P6" s="5"/>
      <c r="Q6" s="5">
        <v>0</v>
      </c>
      <c r="R6" s="5"/>
      <c r="S6" s="5">
        <f>O6+Q6</f>
        <v>21589298628</v>
      </c>
      <c r="U6" s="5"/>
    </row>
    <row r="7" spans="1:22" ht="18" customHeight="1" x14ac:dyDescent="0.25">
      <c r="A7" s="3" t="s">
        <v>40</v>
      </c>
      <c r="C7" s="3" t="s">
        <v>230</v>
      </c>
      <c r="E7" s="3" t="s">
        <v>42</v>
      </c>
      <c r="G7" s="5">
        <v>16</v>
      </c>
      <c r="H7" s="5"/>
      <c r="I7" s="5">
        <v>5344408937</v>
      </c>
      <c r="J7" s="5"/>
      <c r="K7" s="5">
        <v>0</v>
      </c>
      <c r="L7" s="5"/>
      <c r="M7" s="5">
        <f t="shared" si="0"/>
        <v>5344408937</v>
      </c>
      <c r="N7" s="5"/>
      <c r="O7" s="33">
        <v>48406004979</v>
      </c>
      <c r="P7" s="5"/>
      <c r="Q7" s="5">
        <v>0</v>
      </c>
      <c r="R7" s="5"/>
      <c r="S7" s="5">
        <f t="shared" ref="S7:S39" si="1">O7+Q7</f>
        <v>48406004979</v>
      </c>
      <c r="U7" s="5"/>
    </row>
    <row r="8" spans="1:22" ht="18" customHeight="1" x14ac:dyDescent="0.25">
      <c r="A8" s="3" t="s">
        <v>37</v>
      </c>
      <c r="C8" s="3" t="s">
        <v>230</v>
      </c>
      <c r="E8" s="3" t="s">
        <v>39</v>
      </c>
      <c r="G8" s="5">
        <v>16</v>
      </c>
      <c r="H8" s="5"/>
      <c r="I8" s="5">
        <v>12163915981</v>
      </c>
      <c r="J8" s="5"/>
      <c r="K8" s="5">
        <v>0</v>
      </c>
      <c r="L8" s="5"/>
      <c r="M8" s="5">
        <f t="shared" si="0"/>
        <v>12163915981</v>
      </c>
      <c r="N8" s="5"/>
      <c r="O8" s="33">
        <v>85249987216</v>
      </c>
      <c r="P8" s="5"/>
      <c r="Q8" s="5">
        <v>0</v>
      </c>
      <c r="R8" s="5"/>
      <c r="S8" s="5">
        <f t="shared" si="1"/>
        <v>85249987216</v>
      </c>
      <c r="U8" s="5"/>
    </row>
    <row r="9" spans="1:22" ht="18" customHeight="1" x14ac:dyDescent="0.25">
      <c r="A9" s="3" t="s">
        <v>80</v>
      </c>
      <c r="C9" s="3" t="s">
        <v>230</v>
      </c>
      <c r="E9" s="3" t="s">
        <v>209</v>
      </c>
      <c r="G9" s="5">
        <v>16</v>
      </c>
      <c r="H9" s="5"/>
      <c r="I9" s="5">
        <v>0</v>
      </c>
      <c r="J9" s="5"/>
      <c r="K9" s="5">
        <v>0</v>
      </c>
      <c r="L9" s="5"/>
      <c r="M9" s="5">
        <f t="shared" si="0"/>
        <v>0</v>
      </c>
      <c r="N9" s="5"/>
      <c r="O9" s="33">
        <v>1415354753</v>
      </c>
      <c r="P9" s="5"/>
      <c r="Q9" s="5">
        <v>0</v>
      </c>
      <c r="R9" s="5"/>
      <c r="S9" s="5">
        <f t="shared" si="1"/>
        <v>1415354753</v>
      </c>
      <c r="U9" s="5"/>
    </row>
    <row r="10" spans="1:22" ht="18" customHeight="1" x14ac:dyDescent="0.25">
      <c r="A10" s="3" t="s">
        <v>81</v>
      </c>
      <c r="C10" s="3" t="s">
        <v>230</v>
      </c>
      <c r="E10" s="3" t="s">
        <v>45</v>
      </c>
      <c r="G10" s="5">
        <v>19</v>
      </c>
      <c r="H10" s="5"/>
      <c r="I10" s="5">
        <v>0</v>
      </c>
      <c r="J10" s="5"/>
      <c r="K10" s="5">
        <v>0</v>
      </c>
      <c r="L10" s="5"/>
      <c r="M10" s="5">
        <f t="shared" si="0"/>
        <v>0</v>
      </c>
      <c r="N10" s="5"/>
      <c r="O10" s="33">
        <v>778789796</v>
      </c>
      <c r="P10" s="5"/>
      <c r="Q10" s="5">
        <v>0</v>
      </c>
      <c r="R10" s="5"/>
      <c r="S10" s="5">
        <f t="shared" si="1"/>
        <v>778789796</v>
      </c>
      <c r="U10" s="81"/>
    </row>
    <row r="11" spans="1:22" ht="18" customHeight="1" x14ac:dyDescent="0.25">
      <c r="A11" s="3" t="s">
        <v>43</v>
      </c>
      <c r="C11" s="3" t="s">
        <v>230</v>
      </c>
      <c r="E11" s="3" t="s">
        <v>45</v>
      </c>
      <c r="G11" s="5">
        <v>19</v>
      </c>
      <c r="H11" s="5"/>
      <c r="I11" s="5">
        <v>12344960653</v>
      </c>
      <c r="J11" s="5"/>
      <c r="K11" s="5">
        <v>0</v>
      </c>
      <c r="L11" s="5"/>
      <c r="M11" s="5">
        <f t="shared" si="0"/>
        <v>12344960653</v>
      </c>
      <c r="N11" s="5"/>
      <c r="O11" s="33">
        <v>111612563105</v>
      </c>
      <c r="P11" s="5"/>
      <c r="Q11" s="5">
        <v>0</v>
      </c>
      <c r="R11" s="5"/>
      <c r="S11" s="5">
        <f t="shared" si="1"/>
        <v>111612563105</v>
      </c>
      <c r="U11" s="5"/>
    </row>
    <row r="12" spans="1:22" ht="18" customHeight="1" x14ac:dyDescent="0.25">
      <c r="A12" s="3" t="s">
        <v>46</v>
      </c>
      <c r="C12" s="3" t="s">
        <v>230</v>
      </c>
      <c r="E12" s="3" t="s">
        <v>48</v>
      </c>
      <c r="G12" s="5">
        <v>17</v>
      </c>
      <c r="H12" s="5"/>
      <c r="I12" s="5">
        <v>7343251740</v>
      </c>
      <c r="J12" s="5"/>
      <c r="K12" s="5">
        <v>0</v>
      </c>
      <c r="L12" s="5"/>
      <c r="M12" s="5">
        <f t="shared" si="0"/>
        <v>7343251740</v>
      </c>
      <c r="N12" s="5"/>
      <c r="O12" s="33">
        <v>22130331237</v>
      </c>
      <c r="P12" s="5"/>
      <c r="Q12" s="5">
        <v>0</v>
      </c>
      <c r="R12" s="5"/>
      <c r="S12" s="5">
        <f t="shared" si="1"/>
        <v>22130331237</v>
      </c>
      <c r="U12" s="5"/>
    </row>
    <row r="13" spans="1:22" ht="18" customHeight="1" x14ac:dyDescent="0.25">
      <c r="A13" s="3" t="s">
        <v>34</v>
      </c>
      <c r="C13" s="3" t="s">
        <v>230</v>
      </c>
      <c r="E13" s="3" t="s">
        <v>36</v>
      </c>
      <c r="G13" s="5">
        <v>20</v>
      </c>
      <c r="H13" s="5"/>
      <c r="I13" s="5">
        <v>41005072</v>
      </c>
      <c r="J13" s="5"/>
      <c r="K13" s="5">
        <v>0</v>
      </c>
      <c r="L13" s="5"/>
      <c r="M13" s="5">
        <f t="shared" si="0"/>
        <v>41005072</v>
      </c>
      <c r="N13" s="5"/>
      <c r="O13" s="33">
        <v>380331265</v>
      </c>
      <c r="P13" s="5"/>
      <c r="Q13" s="5">
        <v>0</v>
      </c>
      <c r="R13" s="5"/>
      <c r="S13" s="5">
        <f t="shared" si="1"/>
        <v>380331265</v>
      </c>
      <c r="U13" s="5"/>
    </row>
    <row r="14" spans="1:22" ht="18" customHeight="1" x14ac:dyDescent="0.25">
      <c r="A14" s="3" t="s">
        <v>82</v>
      </c>
      <c r="C14" s="3" t="s">
        <v>230</v>
      </c>
      <c r="E14" s="3" t="s">
        <v>210</v>
      </c>
      <c r="G14" s="5">
        <v>21</v>
      </c>
      <c r="H14" s="5"/>
      <c r="I14" s="5">
        <v>0</v>
      </c>
      <c r="J14" s="5"/>
      <c r="K14" s="5">
        <v>0</v>
      </c>
      <c r="L14" s="5"/>
      <c r="M14" s="5">
        <f t="shared" si="0"/>
        <v>0</v>
      </c>
      <c r="N14" s="5"/>
      <c r="O14" s="33">
        <v>10484330934</v>
      </c>
      <c r="P14" s="5"/>
      <c r="Q14" s="5">
        <v>0</v>
      </c>
      <c r="R14" s="5"/>
      <c r="S14" s="5">
        <f t="shared" si="1"/>
        <v>10484330934</v>
      </c>
      <c r="U14" s="5"/>
      <c r="V14" s="6"/>
    </row>
    <row r="15" spans="1:22" ht="18" customHeight="1" x14ac:dyDescent="0.25">
      <c r="A15" s="3" t="s">
        <v>63</v>
      </c>
      <c r="C15" s="6">
        <v>1</v>
      </c>
      <c r="E15" s="3" t="s">
        <v>230</v>
      </c>
      <c r="G15" s="5">
        <v>0</v>
      </c>
      <c r="H15" s="5"/>
      <c r="I15" s="5">
        <v>0</v>
      </c>
      <c r="J15" s="5"/>
      <c r="K15" s="5">
        <v>0</v>
      </c>
      <c r="L15" s="5"/>
      <c r="M15" s="5">
        <f t="shared" si="0"/>
        <v>0</v>
      </c>
      <c r="N15" s="5"/>
      <c r="O15" s="33">
        <v>24657</v>
      </c>
      <c r="P15" s="5"/>
      <c r="Q15" s="5">
        <v>0</v>
      </c>
      <c r="R15" s="5"/>
      <c r="S15" s="5">
        <f t="shared" si="1"/>
        <v>24657</v>
      </c>
      <c r="U15" s="5"/>
      <c r="V15" s="5"/>
    </row>
    <row r="16" spans="1:22" ht="18" customHeight="1" x14ac:dyDescent="0.25">
      <c r="A16" s="3" t="s">
        <v>83</v>
      </c>
      <c r="C16" s="6">
        <v>1</v>
      </c>
      <c r="E16" s="3" t="s">
        <v>230</v>
      </c>
      <c r="G16" s="5">
        <v>0</v>
      </c>
      <c r="H16" s="5"/>
      <c r="I16" s="5">
        <v>5342</v>
      </c>
      <c r="J16" s="5"/>
      <c r="K16" s="5">
        <v>0</v>
      </c>
      <c r="L16" s="5"/>
      <c r="M16" s="5">
        <f t="shared" si="0"/>
        <v>5342</v>
      </c>
      <c r="N16" s="5"/>
      <c r="O16" s="33">
        <v>2149819</v>
      </c>
      <c r="P16" s="5"/>
      <c r="Q16" s="5">
        <v>0</v>
      </c>
      <c r="R16" s="5"/>
      <c r="S16" s="5">
        <f t="shared" si="1"/>
        <v>2149819</v>
      </c>
      <c r="U16" s="5"/>
    </row>
    <row r="17" spans="1:21" ht="18" customHeight="1" x14ac:dyDescent="0.25">
      <c r="A17" s="3" t="s">
        <v>84</v>
      </c>
      <c r="C17" s="6">
        <v>1</v>
      </c>
      <c r="E17" s="3" t="s">
        <v>230</v>
      </c>
      <c r="G17" s="5">
        <v>20</v>
      </c>
      <c r="H17" s="5"/>
      <c r="I17" s="5">
        <v>0</v>
      </c>
      <c r="J17" s="5"/>
      <c r="K17" s="5">
        <v>0</v>
      </c>
      <c r="L17" s="5"/>
      <c r="M17" s="5">
        <f t="shared" si="0"/>
        <v>0</v>
      </c>
      <c r="N17" s="5"/>
      <c r="O17" s="33">
        <v>80589</v>
      </c>
      <c r="P17" s="5"/>
      <c r="Q17" s="5">
        <v>0</v>
      </c>
      <c r="R17" s="5"/>
      <c r="S17" s="5">
        <f t="shared" si="1"/>
        <v>80589</v>
      </c>
      <c r="U17" s="5"/>
    </row>
    <row r="18" spans="1:21" ht="18" customHeight="1" x14ac:dyDescent="0.25">
      <c r="A18" s="3" t="s">
        <v>64</v>
      </c>
      <c r="C18" s="6">
        <v>31</v>
      </c>
      <c r="E18" s="3" t="s">
        <v>230</v>
      </c>
      <c r="G18" s="5">
        <v>0</v>
      </c>
      <c r="H18" s="5"/>
      <c r="I18" s="5">
        <v>0</v>
      </c>
      <c r="J18" s="5"/>
      <c r="K18" s="5">
        <v>0</v>
      </c>
      <c r="L18" s="5"/>
      <c r="M18" s="5">
        <f t="shared" si="0"/>
        <v>0</v>
      </c>
      <c r="N18" s="5"/>
      <c r="O18" s="33">
        <v>757009467</v>
      </c>
      <c r="P18" s="5"/>
      <c r="Q18" s="5">
        <v>0</v>
      </c>
      <c r="R18" s="5"/>
      <c r="S18" s="5">
        <f t="shared" si="1"/>
        <v>757009467</v>
      </c>
      <c r="U18" s="5"/>
    </row>
    <row r="19" spans="1:21" ht="18" customHeight="1" x14ac:dyDescent="0.25">
      <c r="A19" s="3" t="s">
        <v>65</v>
      </c>
      <c r="C19" s="6">
        <v>31</v>
      </c>
      <c r="E19" s="3" t="s">
        <v>230</v>
      </c>
      <c r="G19" s="5">
        <v>10</v>
      </c>
      <c r="H19" s="5"/>
      <c r="I19" s="5">
        <v>7808</v>
      </c>
      <c r="J19" s="5"/>
      <c r="K19" s="5">
        <v>0</v>
      </c>
      <c r="L19" s="5"/>
      <c r="M19" s="5">
        <f t="shared" si="0"/>
        <v>7808</v>
      </c>
      <c r="N19" s="5"/>
      <c r="O19" s="33">
        <v>54270352</v>
      </c>
      <c r="P19" s="5"/>
      <c r="Q19" s="5">
        <v>0</v>
      </c>
      <c r="R19" s="5"/>
      <c r="S19" s="5">
        <f t="shared" si="1"/>
        <v>54270352</v>
      </c>
      <c r="U19" s="5"/>
    </row>
    <row r="20" spans="1:21" ht="18" customHeight="1" x14ac:dyDescent="0.25">
      <c r="A20" s="3" t="s">
        <v>65</v>
      </c>
      <c r="C20" s="6">
        <v>31</v>
      </c>
      <c r="E20" s="3" t="s">
        <v>230</v>
      </c>
      <c r="G20" s="5">
        <v>23.5</v>
      </c>
      <c r="H20" s="5"/>
      <c r="I20" s="5">
        <v>0</v>
      </c>
      <c r="J20" s="5"/>
      <c r="K20" s="5">
        <v>0</v>
      </c>
      <c r="L20" s="5"/>
      <c r="M20" s="5">
        <f t="shared" si="0"/>
        <v>0</v>
      </c>
      <c r="N20" s="5"/>
      <c r="O20" s="33">
        <v>13296366430</v>
      </c>
      <c r="P20" s="5"/>
      <c r="Q20" s="5">
        <v>0</v>
      </c>
      <c r="R20" s="5"/>
      <c r="S20" s="5">
        <f t="shared" si="1"/>
        <v>13296366430</v>
      </c>
      <c r="U20" s="5"/>
    </row>
    <row r="21" spans="1:21" ht="18" customHeight="1" x14ac:dyDescent="0.25">
      <c r="A21" s="3" t="s">
        <v>66</v>
      </c>
      <c r="C21" s="6">
        <v>20</v>
      </c>
      <c r="E21" s="3" t="s">
        <v>230</v>
      </c>
      <c r="G21" s="5">
        <v>20</v>
      </c>
      <c r="H21" s="5"/>
      <c r="I21" s="5">
        <v>0</v>
      </c>
      <c r="J21" s="5"/>
      <c r="K21" s="5">
        <v>0</v>
      </c>
      <c r="L21" s="5"/>
      <c r="M21" s="5">
        <f t="shared" si="0"/>
        <v>0</v>
      </c>
      <c r="N21" s="5"/>
      <c r="O21" s="33">
        <v>10587849385</v>
      </c>
      <c r="P21" s="5"/>
      <c r="Q21" s="5">
        <v>-17136329</v>
      </c>
      <c r="R21" s="5"/>
      <c r="S21" s="5">
        <f t="shared" si="1"/>
        <v>10570713056</v>
      </c>
      <c r="U21" s="5"/>
    </row>
    <row r="22" spans="1:21" ht="18" customHeight="1" x14ac:dyDescent="0.25">
      <c r="A22" s="3" t="s">
        <v>66</v>
      </c>
      <c r="C22" s="6">
        <v>20</v>
      </c>
      <c r="E22" s="3" t="s">
        <v>230</v>
      </c>
      <c r="G22" s="5">
        <v>0</v>
      </c>
      <c r="H22" s="5"/>
      <c r="I22" s="5">
        <v>8219</v>
      </c>
      <c r="J22" s="5"/>
      <c r="K22" s="5">
        <v>0</v>
      </c>
      <c r="L22" s="5"/>
      <c r="M22" s="5">
        <f t="shared" si="0"/>
        <v>8219</v>
      </c>
      <c r="N22" s="5"/>
      <c r="O22" s="33">
        <v>69064</v>
      </c>
      <c r="P22" s="5"/>
      <c r="Q22" s="5">
        <v>0</v>
      </c>
      <c r="R22" s="5"/>
      <c r="S22" s="5">
        <f t="shared" si="1"/>
        <v>69064</v>
      </c>
      <c r="U22" s="5"/>
    </row>
    <row r="23" spans="1:21" ht="18" customHeight="1" x14ac:dyDescent="0.25">
      <c r="A23" s="3" t="s">
        <v>66</v>
      </c>
      <c r="C23" s="6">
        <v>2</v>
      </c>
      <c r="E23" s="3" t="s">
        <v>230</v>
      </c>
      <c r="G23" s="5">
        <v>20</v>
      </c>
      <c r="H23" s="5"/>
      <c r="I23" s="5">
        <v>0</v>
      </c>
      <c r="J23" s="5"/>
      <c r="K23" s="5">
        <v>-1490901</v>
      </c>
      <c r="L23" s="5"/>
      <c r="M23" s="5">
        <f t="shared" si="0"/>
        <v>-1490901</v>
      </c>
      <c r="N23" s="5"/>
      <c r="O23" s="33">
        <v>15130378282</v>
      </c>
      <c r="P23" s="5"/>
      <c r="Q23" s="5">
        <v>-1439255</v>
      </c>
      <c r="R23" s="5"/>
      <c r="S23" s="5">
        <f t="shared" si="1"/>
        <v>15128939027</v>
      </c>
      <c r="U23" s="82"/>
    </row>
    <row r="24" spans="1:21" ht="18" customHeight="1" x14ac:dyDescent="0.25">
      <c r="A24" s="3" t="s">
        <v>66</v>
      </c>
      <c r="C24" s="6">
        <v>5</v>
      </c>
      <c r="E24" s="3" t="s">
        <v>230</v>
      </c>
      <c r="G24" s="5">
        <v>20</v>
      </c>
      <c r="H24" s="5"/>
      <c r="I24" s="5">
        <v>0</v>
      </c>
      <c r="J24" s="5"/>
      <c r="K24" s="5">
        <v>-7937012</v>
      </c>
      <c r="L24" s="5"/>
      <c r="M24" s="5">
        <f t="shared" si="0"/>
        <v>-7937012</v>
      </c>
      <c r="N24" s="5"/>
      <c r="O24" s="33">
        <v>6255348420</v>
      </c>
      <c r="P24" s="5"/>
      <c r="Q24" s="5">
        <v>0</v>
      </c>
      <c r="R24" s="5"/>
      <c r="S24" s="5">
        <f t="shared" si="1"/>
        <v>6255348420</v>
      </c>
      <c r="U24" s="5"/>
    </row>
    <row r="25" spans="1:21" ht="18" customHeight="1" x14ac:dyDescent="0.25">
      <c r="A25" s="3" t="s">
        <v>67</v>
      </c>
      <c r="C25" s="6">
        <v>6</v>
      </c>
      <c r="E25" s="3" t="s">
        <v>230</v>
      </c>
      <c r="G25" s="5">
        <v>20</v>
      </c>
      <c r="H25" s="5"/>
      <c r="I25" s="5">
        <v>6065573760</v>
      </c>
      <c r="J25" s="5"/>
      <c r="K25" s="5">
        <v>-40336590</v>
      </c>
      <c r="L25" s="5"/>
      <c r="M25" s="5">
        <f t="shared" si="0"/>
        <v>6025237170</v>
      </c>
      <c r="N25" s="5"/>
      <c r="O25" s="33">
        <v>93597527893</v>
      </c>
      <c r="P25" s="5"/>
      <c r="Q25" s="5">
        <v>-16518447</v>
      </c>
      <c r="R25" s="5"/>
      <c r="S25" s="5">
        <f t="shared" si="1"/>
        <v>93581009446</v>
      </c>
      <c r="U25" s="5"/>
    </row>
    <row r="26" spans="1:21" ht="18" customHeight="1" x14ac:dyDescent="0.25">
      <c r="A26" s="3" t="s">
        <v>68</v>
      </c>
      <c r="C26" s="6">
        <v>6</v>
      </c>
      <c r="E26" s="3" t="s">
        <v>230</v>
      </c>
      <c r="G26" s="5">
        <v>20</v>
      </c>
      <c r="H26" s="5"/>
      <c r="I26" s="5">
        <v>6557377020</v>
      </c>
      <c r="J26" s="5"/>
      <c r="K26" s="5">
        <v>-26874884</v>
      </c>
      <c r="L26" s="5"/>
      <c r="M26" s="5">
        <f t="shared" si="0"/>
        <v>6530502136</v>
      </c>
      <c r="N26" s="5"/>
      <c r="O26" s="33">
        <v>80189667270</v>
      </c>
      <c r="P26" s="5"/>
      <c r="Q26" s="5">
        <v>-17857781</v>
      </c>
      <c r="R26" s="5"/>
      <c r="S26" s="5">
        <f t="shared" si="1"/>
        <v>80171809489</v>
      </c>
      <c r="U26" s="5"/>
    </row>
    <row r="27" spans="1:21" ht="18" customHeight="1" x14ac:dyDescent="0.25">
      <c r="A27" s="3" t="s">
        <v>68</v>
      </c>
      <c r="C27" s="6">
        <v>17</v>
      </c>
      <c r="E27" s="3" t="s">
        <v>230</v>
      </c>
      <c r="G27" s="5">
        <v>0</v>
      </c>
      <c r="H27" s="5"/>
      <c r="I27" s="5">
        <v>8219</v>
      </c>
      <c r="J27" s="5"/>
      <c r="K27" s="5">
        <v>0</v>
      </c>
      <c r="L27" s="5"/>
      <c r="M27" s="5">
        <f t="shared" si="0"/>
        <v>8219</v>
      </c>
      <c r="N27" s="5"/>
      <c r="O27" s="33">
        <v>1800603734</v>
      </c>
      <c r="P27" s="5"/>
      <c r="Q27" s="5">
        <v>0</v>
      </c>
      <c r="R27" s="5"/>
      <c r="S27" s="5">
        <f t="shared" si="1"/>
        <v>1800603734</v>
      </c>
      <c r="U27" s="5"/>
    </row>
    <row r="28" spans="1:21" ht="18" customHeight="1" x14ac:dyDescent="0.25">
      <c r="A28" s="3" t="s">
        <v>67</v>
      </c>
      <c r="C28" s="6">
        <v>6</v>
      </c>
      <c r="E28" s="3" t="s">
        <v>230</v>
      </c>
      <c r="G28" s="5">
        <v>0</v>
      </c>
      <c r="H28" s="5"/>
      <c r="I28" s="5">
        <v>-9050301645</v>
      </c>
      <c r="J28" s="5"/>
      <c r="K28" s="5">
        <v>0</v>
      </c>
      <c r="L28" s="5"/>
      <c r="M28" s="5">
        <f t="shared" si="0"/>
        <v>-9050301645</v>
      </c>
      <c r="N28" s="5"/>
      <c r="O28" s="33">
        <v>73916</v>
      </c>
      <c r="P28" s="5"/>
      <c r="Q28" s="5">
        <v>0</v>
      </c>
      <c r="R28" s="5"/>
      <c r="S28" s="5">
        <f t="shared" si="1"/>
        <v>73916</v>
      </c>
      <c r="U28" s="5"/>
    </row>
    <row r="29" spans="1:21" ht="18" customHeight="1" x14ac:dyDescent="0.25">
      <c r="A29" s="3" t="s">
        <v>85</v>
      </c>
      <c r="C29" s="6">
        <v>6</v>
      </c>
      <c r="E29" s="3" t="s">
        <v>230</v>
      </c>
      <c r="G29" s="5">
        <v>21</v>
      </c>
      <c r="H29" s="5"/>
      <c r="I29" s="5">
        <v>0</v>
      </c>
      <c r="J29" s="5"/>
      <c r="K29" s="5">
        <v>0</v>
      </c>
      <c r="L29" s="5"/>
      <c r="M29" s="5">
        <f t="shared" si="0"/>
        <v>0</v>
      </c>
      <c r="N29" s="5"/>
      <c r="O29" s="33">
        <v>414246560</v>
      </c>
      <c r="P29" s="5"/>
      <c r="Q29" s="5">
        <v>0</v>
      </c>
      <c r="R29" s="5"/>
      <c r="S29" s="5">
        <f t="shared" si="1"/>
        <v>414246560</v>
      </c>
      <c r="U29" s="5"/>
    </row>
    <row r="30" spans="1:21" ht="18" customHeight="1" x14ac:dyDescent="0.25">
      <c r="A30" s="3" t="s">
        <v>69</v>
      </c>
      <c r="C30" s="6">
        <v>14</v>
      </c>
      <c r="E30" s="3" t="s">
        <v>230</v>
      </c>
      <c r="G30" s="5">
        <v>20</v>
      </c>
      <c r="H30" s="5"/>
      <c r="I30" s="5">
        <v>2950819650</v>
      </c>
      <c r="J30" s="5"/>
      <c r="K30" s="5">
        <v>10946258</v>
      </c>
      <c r="L30" s="5"/>
      <c r="M30" s="5">
        <f t="shared" si="0"/>
        <v>2961765908</v>
      </c>
      <c r="N30" s="5"/>
      <c r="O30" s="33">
        <v>29234223979</v>
      </c>
      <c r="P30" s="5"/>
      <c r="Q30" s="5">
        <v>-21043717</v>
      </c>
      <c r="R30" s="5"/>
      <c r="S30" s="5">
        <f t="shared" si="1"/>
        <v>29213180262</v>
      </c>
      <c r="U30" s="5"/>
    </row>
    <row r="31" spans="1:21" ht="18" customHeight="1" x14ac:dyDescent="0.25">
      <c r="A31" s="3" t="s">
        <v>64</v>
      </c>
      <c r="C31" s="6">
        <v>16</v>
      </c>
      <c r="E31" s="3" t="s">
        <v>230</v>
      </c>
      <c r="G31" s="5">
        <v>20</v>
      </c>
      <c r="H31" s="5"/>
      <c r="I31" s="5">
        <v>0</v>
      </c>
      <c r="J31" s="5"/>
      <c r="K31" s="5">
        <v>0</v>
      </c>
      <c r="L31" s="5"/>
      <c r="M31" s="5">
        <f t="shared" si="0"/>
        <v>0</v>
      </c>
      <c r="N31" s="5"/>
      <c r="O31" s="33">
        <v>7796346888</v>
      </c>
      <c r="P31" s="5"/>
      <c r="Q31" s="5">
        <v>0</v>
      </c>
      <c r="R31" s="5"/>
      <c r="S31" s="5">
        <f t="shared" si="1"/>
        <v>7796346888</v>
      </c>
      <c r="U31" s="5"/>
    </row>
    <row r="32" spans="1:21" ht="18" customHeight="1" x14ac:dyDescent="0.25">
      <c r="A32" s="3" t="s">
        <v>86</v>
      </c>
      <c r="C32" s="6">
        <v>8</v>
      </c>
      <c r="E32" s="3" t="s">
        <v>230</v>
      </c>
      <c r="G32" s="5">
        <v>0</v>
      </c>
      <c r="H32" s="5"/>
      <c r="I32" s="5">
        <v>8137</v>
      </c>
      <c r="J32" s="5"/>
      <c r="K32" s="5">
        <v>0</v>
      </c>
      <c r="L32" s="5"/>
      <c r="M32" s="5">
        <f t="shared" si="0"/>
        <v>8137</v>
      </c>
      <c r="N32" s="5"/>
      <c r="O32" s="33">
        <v>8137</v>
      </c>
      <c r="P32" s="5"/>
      <c r="Q32" s="5">
        <v>0</v>
      </c>
      <c r="R32" s="5"/>
      <c r="S32" s="5">
        <f t="shared" si="1"/>
        <v>8137</v>
      </c>
      <c r="U32" s="5"/>
    </row>
    <row r="33" spans="1:21" ht="18" customHeight="1" x14ac:dyDescent="0.25">
      <c r="A33" s="3" t="s">
        <v>86</v>
      </c>
      <c r="C33" s="6">
        <v>8</v>
      </c>
      <c r="E33" s="3" t="s">
        <v>230</v>
      </c>
      <c r="G33" s="5">
        <v>20</v>
      </c>
      <c r="H33" s="5"/>
      <c r="I33" s="5">
        <v>0</v>
      </c>
      <c r="J33" s="5"/>
      <c r="K33" s="5">
        <v>0</v>
      </c>
      <c r="L33" s="5"/>
      <c r="M33" s="5">
        <f t="shared" si="0"/>
        <v>0</v>
      </c>
      <c r="N33" s="5"/>
      <c r="O33" s="33">
        <v>1205484893</v>
      </c>
      <c r="P33" s="5"/>
      <c r="Q33" s="5">
        <v>0</v>
      </c>
      <c r="R33" s="5"/>
      <c r="S33" s="5">
        <f t="shared" si="1"/>
        <v>1205484893</v>
      </c>
      <c r="U33" s="5"/>
    </row>
    <row r="34" spans="1:21" ht="18" customHeight="1" x14ac:dyDescent="0.25">
      <c r="A34" s="3" t="s">
        <v>66</v>
      </c>
      <c r="C34" s="6">
        <v>31</v>
      </c>
      <c r="E34" s="3" t="s">
        <v>230</v>
      </c>
      <c r="G34" s="5">
        <v>20</v>
      </c>
      <c r="H34" s="5"/>
      <c r="I34" s="5">
        <v>7262295060</v>
      </c>
      <c r="J34" s="5"/>
      <c r="K34" s="5">
        <v>0</v>
      </c>
      <c r="L34" s="5"/>
      <c r="M34" s="5">
        <f t="shared" si="0"/>
        <v>7262295060</v>
      </c>
      <c r="N34" s="5"/>
      <c r="O34" s="33">
        <v>52391324152</v>
      </c>
      <c r="P34" s="5"/>
      <c r="Q34" s="5">
        <v>0</v>
      </c>
      <c r="R34" s="5"/>
      <c r="S34" s="5">
        <f t="shared" si="1"/>
        <v>52391324152</v>
      </c>
      <c r="U34" s="5"/>
    </row>
    <row r="35" spans="1:21" ht="18" customHeight="1" x14ac:dyDescent="0.25">
      <c r="A35" s="3" t="s">
        <v>66</v>
      </c>
      <c r="C35" s="6">
        <v>31</v>
      </c>
      <c r="E35" s="3" t="s">
        <v>230</v>
      </c>
      <c r="G35" s="5">
        <v>20</v>
      </c>
      <c r="H35" s="5"/>
      <c r="I35" s="5">
        <v>4918032780</v>
      </c>
      <c r="J35" s="5"/>
      <c r="K35" s="5">
        <v>0</v>
      </c>
      <c r="L35" s="5"/>
      <c r="M35" s="5">
        <f t="shared" si="0"/>
        <v>4918032780</v>
      </c>
      <c r="N35" s="5"/>
      <c r="O35" s="33">
        <v>36323287658</v>
      </c>
      <c r="P35" s="5"/>
      <c r="Q35" s="5">
        <v>0</v>
      </c>
      <c r="R35" s="5"/>
      <c r="S35" s="5">
        <f t="shared" si="1"/>
        <v>36323287658</v>
      </c>
      <c r="U35" s="5"/>
    </row>
    <row r="36" spans="1:21" ht="18" customHeight="1" x14ac:dyDescent="0.25">
      <c r="A36" s="3" t="s">
        <v>70</v>
      </c>
      <c r="C36" s="6">
        <v>31</v>
      </c>
      <c r="E36" s="3" t="s">
        <v>230</v>
      </c>
      <c r="G36" s="5">
        <v>20</v>
      </c>
      <c r="H36" s="5"/>
      <c r="I36" s="5">
        <v>442622940</v>
      </c>
      <c r="J36" s="5"/>
      <c r="K36" s="5">
        <v>0</v>
      </c>
      <c r="L36" s="5"/>
      <c r="M36" s="5">
        <f t="shared" si="0"/>
        <v>442622940</v>
      </c>
      <c r="N36" s="5"/>
      <c r="O36" s="33">
        <v>7883561620</v>
      </c>
      <c r="P36" s="5"/>
      <c r="Q36" s="5">
        <v>0</v>
      </c>
      <c r="R36" s="5"/>
      <c r="S36" s="5">
        <f t="shared" si="1"/>
        <v>7883561620</v>
      </c>
      <c r="U36" s="5"/>
    </row>
    <row r="37" spans="1:21" ht="18" customHeight="1" x14ac:dyDescent="0.25">
      <c r="A37" s="3" t="s">
        <v>86</v>
      </c>
      <c r="C37" s="6">
        <v>2</v>
      </c>
      <c r="E37" s="3" t="s">
        <v>230</v>
      </c>
      <c r="G37" s="5">
        <v>18</v>
      </c>
      <c r="H37" s="5"/>
      <c r="I37" s="5">
        <v>5311475397</v>
      </c>
      <c r="J37" s="5"/>
      <c r="K37" s="5">
        <v>-5605881</v>
      </c>
      <c r="L37" s="5"/>
      <c r="M37" s="5">
        <f t="shared" si="0"/>
        <v>5305869516</v>
      </c>
      <c r="N37" s="5"/>
      <c r="O37" s="33">
        <v>17131461909</v>
      </c>
      <c r="P37" s="5"/>
      <c r="Q37" s="5">
        <v>0</v>
      </c>
      <c r="R37" s="5"/>
      <c r="S37" s="5">
        <f t="shared" si="1"/>
        <v>17131461909</v>
      </c>
      <c r="U37" s="5"/>
    </row>
    <row r="38" spans="1:21" ht="18" customHeight="1" x14ac:dyDescent="0.25">
      <c r="A38" s="3" t="s">
        <v>165</v>
      </c>
      <c r="C38" s="6">
        <v>23</v>
      </c>
      <c r="E38" s="3" t="s">
        <v>230</v>
      </c>
      <c r="G38" s="5">
        <v>18</v>
      </c>
      <c r="H38" s="5"/>
      <c r="I38" s="5">
        <v>5901639330</v>
      </c>
      <c r="J38" s="5"/>
      <c r="K38" s="5">
        <v>-180848</v>
      </c>
      <c r="L38" s="5"/>
      <c r="M38" s="5">
        <f t="shared" si="0"/>
        <v>5901458482</v>
      </c>
      <c r="N38" s="5"/>
      <c r="O38" s="33">
        <v>7475409818</v>
      </c>
      <c r="P38" s="5"/>
      <c r="Q38" s="5">
        <v>-17421707</v>
      </c>
      <c r="R38" s="5"/>
      <c r="S38" s="5">
        <f t="shared" si="1"/>
        <v>7457988111</v>
      </c>
      <c r="U38" s="5"/>
    </row>
    <row r="39" spans="1:21" ht="18" customHeight="1" x14ac:dyDescent="0.25">
      <c r="A39" s="8" t="s">
        <v>86</v>
      </c>
      <c r="C39" s="7">
        <v>23</v>
      </c>
      <c r="E39" s="8" t="s">
        <v>230</v>
      </c>
      <c r="G39" s="9">
        <v>18</v>
      </c>
      <c r="H39" s="5"/>
      <c r="I39" s="9">
        <v>5311475397</v>
      </c>
      <c r="J39" s="5"/>
      <c r="K39" s="9">
        <v>-15402236</v>
      </c>
      <c r="L39" s="5"/>
      <c r="M39" s="9">
        <f t="shared" si="0"/>
        <v>5296073161</v>
      </c>
      <c r="N39" s="5"/>
      <c r="O39" s="34">
        <v>6688524574</v>
      </c>
      <c r="P39" s="5"/>
      <c r="Q39" s="9">
        <v>0</v>
      </c>
      <c r="R39" s="5"/>
      <c r="S39" s="9">
        <f t="shared" si="1"/>
        <v>6688524574</v>
      </c>
      <c r="U39" s="5"/>
    </row>
    <row r="40" spans="1:21" ht="18" customHeight="1" x14ac:dyDescent="0.25">
      <c r="A40" s="4" t="s">
        <v>109</v>
      </c>
      <c r="I40" s="10">
        <f>SUM(I6:I39)</f>
        <v>75182137742</v>
      </c>
      <c r="K40" s="10">
        <f>SUM(K6:K39)</f>
        <v>-86882094</v>
      </c>
      <c r="M40" s="10">
        <f>SUM(M6:M39)</f>
        <v>75095255648</v>
      </c>
      <c r="O40" s="10">
        <f>SUM(O6:O39)</f>
        <v>690262291379</v>
      </c>
      <c r="Q40" s="10">
        <f>SUM(Q6:Q39)</f>
        <v>-91417236</v>
      </c>
      <c r="S40" s="10">
        <f>SUM(S6:S39)</f>
        <v>690170874143</v>
      </c>
    </row>
    <row r="41" spans="1:21" ht="18" customHeight="1" x14ac:dyDescent="0.25">
      <c r="I41" s="6"/>
      <c r="O41" s="6"/>
      <c r="Q41" s="6"/>
      <c r="S41" s="5"/>
    </row>
    <row r="42" spans="1:21" ht="18" customHeight="1" x14ac:dyDescent="0.25">
      <c r="I42" s="5"/>
      <c r="O42" s="5"/>
      <c r="Q42" s="5"/>
      <c r="S42" s="5"/>
    </row>
    <row r="43" spans="1:21" ht="18" customHeight="1" x14ac:dyDescent="0.25">
      <c r="O43" s="6"/>
      <c r="Q43" s="5"/>
      <c r="S43" s="5"/>
    </row>
    <row r="44" spans="1:21" ht="18" customHeight="1" x14ac:dyDescent="0.25">
      <c r="O44" s="5"/>
      <c r="S44" s="5"/>
    </row>
    <row r="45" spans="1:21" ht="18" customHeight="1" x14ac:dyDescent="0.25">
      <c r="O45" s="5"/>
      <c r="S45" s="5"/>
    </row>
    <row r="46" spans="1:21" ht="18" customHeight="1" x14ac:dyDescent="0.25">
      <c r="O46" s="5"/>
    </row>
  </sheetData>
  <sheetProtection algorithmName="SHA-512" hashValue="H2LMGqY/ciz0D7sWM42SB7DVMICLsanXlLboqXTQlRk4Y2gRmx2X0t8ZYDK0TX0iAO0XVq110fJypn668ci3xw==" saltValue="HtqOeXwMAtlG8iOV08q8ng==" spinCount="100000" sheet="1" objects="1" scenarios="1" selectLockedCells="1" autoFilter="0" selectUnlockedCells="1"/>
  <mergeCells count="16">
    <mergeCell ref="A3:S3"/>
    <mergeCell ref="A2:S2"/>
    <mergeCell ref="A1:S1"/>
    <mergeCell ref="Q5"/>
    <mergeCell ref="S5"/>
    <mergeCell ref="O4:S4"/>
    <mergeCell ref="I5"/>
    <mergeCell ref="K5"/>
    <mergeCell ref="M5"/>
    <mergeCell ref="I4:M4"/>
    <mergeCell ref="O5"/>
    <mergeCell ref="A5"/>
    <mergeCell ref="C5"/>
    <mergeCell ref="E5"/>
    <mergeCell ref="G5"/>
    <mergeCell ref="A4:G4"/>
  </mergeCells>
  <printOptions horizontalCentered="1"/>
  <pageMargins left="0" right="0" top="0.75" bottom="0.75" header="0.3" footer="0.3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rightToLeft="1" view="pageBreakPreview" zoomScale="115" zoomScaleNormal="100" zoomScaleSheetLayoutView="115" workbookViewId="0">
      <selection activeCell="O7" sqref="O7:S17"/>
    </sheetView>
  </sheetViews>
  <sheetFormatPr defaultColWidth="9.140625" defaultRowHeight="18.75" x14ac:dyDescent="0.25"/>
  <cols>
    <col min="1" max="1" width="30.140625" style="42" bestFit="1" customWidth="1"/>
    <col min="2" max="2" width="1" style="42" customWidth="1"/>
    <col min="3" max="3" width="11.7109375" style="3" customWidth="1"/>
    <col min="4" max="4" width="1" style="42" customWidth="1"/>
    <col min="5" max="5" width="16.42578125" style="44" customWidth="1"/>
    <col min="6" max="6" width="1" style="42" customWidth="1"/>
    <col min="7" max="7" width="10.5703125" style="41" customWidth="1"/>
    <col min="8" max="8" width="1" style="42" customWidth="1"/>
    <col min="9" max="9" width="14.85546875" style="44" customWidth="1"/>
    <col min="10" max="10" width="1" style="3" customWidth="1"/>
    <col min="11" max="11" width="13.85546875" style="3" customWidth="1"/>
    <col min="12" max="12" width="1" style="3" customWidth="1"/>
    <col min="13" max="13" width="14.85546875" style="44" customWidth="1"/>
    <col min="14" max="14" width="1" style="42" customWidth="1"/>
    <col min="15" max="15" width="14.85546875" style="41" customWidth="1"/>
    <col min="16" max="16" width="1" style="42" customWidth="1"/>
    <col min="17" max="17" width="14.5703125" style="42" customWidth="1"/>
    <col min="18" max="18" width="1" style="42" customWidth="1"/>
    <col min="19" max="19" width="14.85546875" style="42" customWidth="1"/>
    <col min="20" max="20" width="1" style="42" customWidth="1"/>
    <col min="21" max="21" width="9.140625" style="42" customWidth="1"/>
    <col min="22" max="16384" width="9.140625" style="42"/>
  </cols>
  <sheetData>
    <row r="1" spans="1:21" ht="21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21" ht="21" x14ac:dyDescent="0.25">
      <c r="A2" s="108" t="s">
        <v>71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21" ht="21" x14ac:dyDescent="0.25">
      <c r="A3" s="108" t="str">
        <f>سهام!A3</f>
        <v>برای ماه منتهی به 1399/08/30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5" spans="1:21" ht="21" x14ac:dyDescent="0.25">
      <c r="A5" s="107" t="s">
        <v>2</v>
      </c>
      <c r="C5" s="104" t="s">
        <v>87</v>
      </c>
      <c r="D5" s="104" t="s">
        <v>87</v>
      </c>
      <c r="E5" s="104" t="s">
        <v>87</v>
      </c>
      <c r="F5" s="104" t="s">
        <v>87</v>
      </c>
      <c r="G5" s="104" t="s">
        <v>87</v>
      </c>
      <c r="I5" s="104" t="s">
        <v>73</v>
      </c>
      <c r="J5" s="104" t="s">
        <v>73</v>
      </c>
      <c r="K5" s="104" t="s">
        <v>73</v>
      </c>
      <c r="L5" s="104" t="s">
        <v>73</v>
      </c>
      <c r="M5" s="104" t="s">
        <v>73</v>
      </c>
      <c r="O5" s="104" t="s">
        <v>74</v>
      </c>
      <c r="P5" s="104" t="s">
        <v>74</v>
      </c>
      <c r="Q5" s="104" t="s">
        <v>74</v>
      </c>
      <c r="R5" s="104" t="s">
        <v>74</v>
      </c>
      <c r="S5" s="104" t="s">
        <v>74</v>
      </c>
    </row>
    <row r="6" spans="1:21" ht="42.75" customHeight="1" x14ac:dyDescent="0.25">
      <c r="A6" s="104" t="s">
        <v>2</v>
      </c>
      <c r="C6" s="104" t="s">
        <v>88</v>
      </c>
      <c r="E6" s="106" t="s">
        <v>89</v>
      </c>
      <c r="G6" s="106" t="s">
        <v>90</v>
      </c>
      <c r="I6" s="106" t="s">
        <v>91</v>
      </c>
      <c r="K6" s="104" t="s">
        <v>78</v>
      </c>
      <c r="M6" s="106" t="s">
        <v>92</v>
      </c>
      <c r="O6" s="106" t="s">
        <v>91</v>
      </c>
      <c r="Q6" s="104" t="s">
        <v>78</v>
      </c>
      <c r="S6" s="106" t="s">
        <v>92</v>
      </c>
    </row>
    <row r="7" spans="1:21" ht="21" x14ac:dyDescent="0.25">
      <c r="A7" s="49" t="s">
        <v>19</v>
      </c>
      <c r="C7" s="3" t="s">
        <v>211</v>
      </c>
      <c r="E7" s="11">
        <v>10000000</v>
      </c>
      <c r="F7" s="47"/>
      <c r="G7" s="11">
        <v>250</v>
      </c>
      <c r="H7" s="47"/>
      <c r="I7" s="11">
        <v>0</v>
      </c>
      <c r="J7" s="5"/>
      <c r="K7" s="5">
        <v>0</v>
      </c>
      <c r="L7" s="5"/>
      <c r="M7" s="11">
        <v>0</v>
      </c>
      <c r="N7" s="47"/>
      <c r="O7" s="11">
        <v>2500000000</v>
      </c>
      <c r="P7" s="5"/>
      <c r="Q7" s="5">
        <v>-160256410</v>
      </c>
      <c r="R7" s="5"/>
      <c r="S7" s="5">
        <v>2339743590</v>
      </c>
      <c r="U7" s="47"/>
    </row>
    <row r="8" spans="1:21" ht="21" x14ac:dyDescent="0.25">
      <c r="A8" s="49" t="s">
        <v>124</v>
      </c>
      <c r="C8" s="3" t="s">
        <v>212</v>
      </c>
      <c r="E8" s="11">
        <v>32621</v>
      </c>
      <c r="F8" s="47"/>
      <c r="G8" s="11">
        <v>140</v>
      </c>
      <c r="H8" s="47"/>
      <c r="I8" s="11">
        <v>0</v>
      </c>
      <c r="J8" s="5"/>
      <c r="K8" s="5">
        <v>0</v>
      </c>
      <c r="L8" s="5"/>
      <c r="M8" s="11">
        <v>0</v>
      </c>
      <c r="N8" s="47"/>
      <c r="O8" s="11">
        <v>4566940</v>
      </c>
      <c r="P8" s="5"/>
      <c r="Q8" s="5">
        <v>-88946</v>
      </c>
      <c r="R8" s="5"/>
      <c r="S8" s="5">
        <v>4477994</v>
      </c>
    </row>
    <row r="9" spans="1:21" ht="21" x14ac:dyDescent="0.25">
      <c r="A9" s="49" t="s">
        <v>20</v>
      </c>
      <c r="C9" s="3" t="s">
        <v>3</v>
      </c>
      <c r="E9" s="11">
        <v>2000000</v>
      </c>
      <c r="F9" s="47"/>
      <c r="G9" s="11">
        <v>250</v>
      </c>
      <c r="H9" s="47"/>
      <c r="I9" s="11">
        <v>0</v>
      </c>
      <c r="J9" s="5"/>
      <c r="K9" s="5">
        <v>0</v>
      </c>
      <c r="L9" s="5"/>
      <c r="M9" s="11">
        <v>0</v>
      </c>
      <c r="N9" s="47"/>
      <c r="O9" s="11">
        <v>500000000</v>
      </c>
      <c r="P9" s="5"/>
      <c r="Q9" s="5">
        <v>0</v>
      </c>
      <c r="R9" s="5"/>
      <c r="S9" s="5">
        <v>500000000</v>
      </c>
    </row>
    <row r="10" spans="1:21" ht="21" x14ac:dyDescent="0.25">
      <c r="A10" s="49" t="s">
        <v>135</v>
      </c>
      <c r="C10" s="3" t="s">
        <v>213</v>
      </c>
      <c r="E10" s="11">
        <v>26238</v>
      </c>
      <c r="F10" s="47"/>
      <c r="G10" s="11">
        <v>348</v>
      </c>
      <c r="H10" s="47"/>
      <c r="I10" s="11">
        <v>0</v>
      </c>
      <c r="J10" s="5"/>
      <c r="K10" s="5">
        <v>0</v>
      </c>
      <c r="L10" s="5"/>
      <c r="M10" s="11">
        <v>0</v>
      </c>
      <c r="N10" s="47"/>
      <c r="O10" s="11">
        <v>9130824</v>
      </c>
      <c r="P10" s="5"/>
      <c r="Q10" s="5">
        <v>-1162502</v>
      </c>
      <c r="R10" s="5"/>
      <c r="S10" s="5">
        <v>7968322</v>
      </c>
    </row>
    <row r="11" spans="1:21" ht="21" x14ac:dyDescent="0.25">
      <c r="A11" s="49" t="s">
        <v>140</v>
      </c>
      <c r="C11" s="3" t="s">
        <v>214</v>
      </c>
      <c r="E11" s="11">
        <v>35000</v>
      </c>
      <c r="F11" s="47"/>
      <c r="G11" s="11">
        <v>630</v>
      </c>
      <c r="H11" s="47"/>
      <c r="I11" s="11">
        <v>0</v>
      </c>
      <c r="J11" s="5"/>
      <c r="K11" s="5">
        <v>0</v>
      </c>
      <c r="L11" s="5"/>
      <c r="M11" s="11">
        <v>0</v>
      </c>
      <c r="N11" s="47"/>
      <c r="O11" s="11">
        <v>22050000</v>
      </c>
      <c r="P11" s="5"/>
      <c r="Q11" s="5">
        <v>0</v>
      </c>
      <c r="R11" s="5"/>
      <c r="S11" s="5">
        <v>22050000</v>
      </c>
    </row>
    <row r="12" spans="1:21" ht="21" x14ac:dyDescent="0.25">
      <c r="A12" s="49" t="s">
        <v>14</v>
      </c>
      <c r="C12" s="3" t="s">
        <v>3</v>
      </c>
      <c r="E12" s="11">
        <v>5000000</v>
      </c>
      <c r="F12" s="47"/>
      <c r="G12" s="11">
        <v>50</v>
      </c>
      <c r="H12" s="47"/>
      <c r="I12" s="11">
        <v>0</v>
      </c>
      <c r="J12" s="5"/>
      <c r="K12" s="5">
        <v>0</v>
      </c>
      <c r="L12" s="5"/>
      <c r="M12" s="11">
        <v>0</v>
      </c>
      <c r="N12" s="47"/>
      <c r="O12" s="11">
        <v>250000000</v>
      </c>
      <c r="P12" s="5"/>
      <c r="Q12" s="5">
        <v>0</v>
      </c>
      <c r="R12" s="5"/>
      <c r="S12" s="5">
        <v>250000000</v>
      </c>
    </row>
    <row r="13" spans="1:21" ht="21" x14ac:dyDescent="0.25">
      <c r="A13" s="49" t="s">
        <v>18</v>
      </c>
      <c r="C13" s="3" t="s">
        <v>215</v>
      </c>
      <c r="E13" s="11">
        <v>2000000</v>
      </c>
      <c r="F13" s="47"/>
      <c r="G13" s="11">
        <v>150</v>
      </c>
      <c r="H13" s="47"/>
      <c r="I13" s="11">
        <v>0</v>
      </c>
      <c r="J13" s="5"/>
      <c r="K13" s="5">
        <v>0</v>
      </c>
      <c r="L13" s="5"/>
      <c r="M13" s="11">
        <v>0</v>
      </c>
      <c r="N13" s="47"/>
      <c r="O13" s="11">
        <v>300000000</v>
      </c>
      <c r="P13" s="5"/>
      <c r="Q13" s="5">
        <v>-8970100</v>
      </c>
      <c r="R13" s="5"/>
      <c r="S13" s="5">
        <v>291029900</v>
      </c>
    </row>
    <row r="14" spans="1:21" ht="21" x14ac:dyDescent="0.25">
      <c r="A14" s="49" t="s">
        <v>17</v>
      </c>
      <c r="C14" s="3" t="s">
        <v>216</v>
      </c>
      <c r="E14" s="11">
        <v>3000000</v>
      </c>
      <c r="F14" s="47"/>
      <c r="G14" s="11">
        <v>10</v>
      </c>
      <c r="H14" s="47"/>
      <c r="I14" s="11">
        <v>0</v>
      </c>
      <c r="J14" s="5"/>
      <c r="K14" s="5">
        <v>0</v>
      </c>
      <c r="L14" s="5"/>
      <c r="M14" s="11">
        <v>0</v>
      </c>
      <c r="N14" s="47"/>
      <c r="O14" s="11">
        <v>30000000</v>
      </c>
      <c r="P14" s="5"/>
      <c r="Q14" s="5">
        <v>-2504708</v>
      </c>
      <c r="R14" s="5"/>
      <c r="S14" s="5">
        <v>27495292</v>
      </c>
    </row>
    <row r="15" spans="1:21" ht="21" x14ac:dyDescent="0.25">
      <c r="A15" s="49" t="s">
        <v>93</v>
      </c>
      <c r="C15" s="3" t="s">
        <v>217</v>
      </c>
      <c r="E15" s="11">
        <v>150000</v>
      </c>
      <c r="F15" s="47"/>
      <c r="G15" s="11">
        <v>1650</v>
      </c>
      <c r="H15" s="47"/>
      <c r="I15" s="11">
        <v>0</v>
      </c>
      <c r="J15" s="5"/>
      <c r="K15" s="5">
        <v>0</v>
      </c>
      <c r="L15" s="5"/>
      <c r="M15" s="11">
        <v>0</v>
      </c>
      <c r="N15" s="47"/>
      <c r="O15" s="11">
        <v>247500000</v>
      </c>
      <c r="P15" s="5"/>
      <c r="Q15" s="5">
        <v>0</v>
      </c>
      <c r="R15" s="5"/>
      <c r="S15" s="5">
        <v>247500000</v>
      </c>
    </row>
    <row r="16" spans="1:21" ht="21" x14ac:dyDescent="0.25">
      <c r="A16" s="52" t="s">
        <v>168</v>
      </c>
      <c r="C16" s="8" t="s">
        <v>203</v>
      </c>
      <c r="E16" s="12">
        <v>1000000</v>
      </c>
      <c r="F16" s="47"/>
      <c r="G16" s="12">
        <v>1200</v>
      </c>
      <c r="H16" s="47"/>
      <c r="I16" s="12">
        <v>0</v>
      </c>
      <c r="J16" s="5"/>
      <c r="K16" s="9">
        <v>0</v>
      </c>
      <c r="L16" s="5"/>
      <c r="M16" s="12">
        <v>0</v>
      </c>
      <c r="N16" s="47"/>
      <c r="O16" s="12">
        <v>1200000000</v>
      </c>
      <c r="P16" s="5"/>
      <c r="Q16" s="9">
        <v>-12203390</v>
      </c>
      <c r="R16" s="5"/>
      <c r="S16" s="9">
        <v>1187796610</v>
      </c>
    </row>
    <row r="17" spans="1:19" s="49" customFormat="1" ht="21" x14ac:dyDescent="0.25">
      <c r="A17" s="49" t="s">
        <v>109</v>
      </c>
      <c r="C17" s="4"/>
      <c r="E17" s="90"/>
      <c r="F17" s="54"/>
      <c r="G17" s="79"/>
      <c r="H17" s="54"/>
      <c r="I17" s="90">
        <f>SUM(I7:I16)</f>
        <v>0</v>
      </c>
      <c r="J17" s="10"/>
      <c r="K17" s="10">
        <f>SUM(K7:K16)</f>
        <v>0</v>
      </c>
      <c r="L17" s="10"/>
      <c r="M17" s="90">
        <f>SUM(M7:M16)</f>
        <v>0</v>
      </c>
      <c r="N17" s="54"/>
      <c r="O17" s="90">
        <f>SUM(O7:O16)</f>
        <v>5063247764</v>
      </c>
      <c r="P17" s="10"/>
      <c r="Q17" s="10">
        <f>SUM(Q7:Q16)</f>
        <v>-185186056</v>
      </c>
      <c r="R17" s="10"/>
      <c r="S17" s="10">
        <f>SUM(S7:S16)</f>
        <v>4878061708</v>
      </c>
    </row>
    <row r="18" spans="1:19" x14ac:dyDescent="0.25">
      <c r="O18" s="80"/>
      <c r="Q18" s="46"/>
    </row>
    <row r="19" spans="1:19" x14ac:dyDescent="0.25">
      <c r="O19" s="80"/>
    </row>
  </sheetData>
  <sheetProtection algorithmName="SHA-512" hashValue="yQcpWeRBYXk7OqcLN+AhUi3nQgCqhXw0/NKubhyu4zH/6XV41g5k1eLwjC7U3VxjCqbTNs9rDHSzoxd3NhHlMw==" saltValue="Q9GhDrxaFyQx7rVdWdcC+g==" spinCount="100000" sheet="1" objects="1" scenarios="1" selectLockedCells="1" autoFilter="0" selectUnlockedCells="1"/>
  <mergeCells count="16">
    <mergeCell ref="A3:S3"/>
    <mergeCell ref="A2:S2"/>
    <mergeCell ref="A1:S1"/>
    <mergeCell ref="Q6"/>
    <mergeCell ref="S6"/>
    <mergeCell ref="O5:S5"/>
    <mergeCell ref="I6"/>
    <mergeCell ref="K6"/>
    <mergeCell ref="M6"/>
    <mergeCell ref="I5:M5"/>
    <mergeCell ref="O6"/>
    <mergeCell ref="A5:A6"/>
    <mergeCell ref="C6"/>
    <mergeCell ref="E6"/>
    <mergeCell ref="G6"/>
    <mergeCell ref="C5:G5"/>
  </mergeCells>
  <printOptions horizontalCentered="1"/>
  <pageMargins left="0" right="0" top="0.75" bottom="0.75" header="0.3" footer="0.3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rightToLeft="1" view="pageBreakPreview" topLeftCell="A43" zoomScale="115" zoomScaleNormal="100" zoomScaleSheetLayoutView="115" zoomScalePageLayoutView="85" workbookViewId="0">
      <selection activeCell="M38" sqref="A36:M38"/>
    </sheetView>
  </sheetViews>
  <sheetFormatPr defaultColWidth="9.140625" defaultRowHeight="19.5" customHeight="1" x14ac:dyDescent="0.25"/>
  <cols>
    <col min="1" max="1" width="30" style="69" customWidth="1"/>
    <col min="2" max="2" width="1" style="69" customWidth="1"/>
    <col min="3" max="3" width="11.5703125" style="69" bestFit="1" customWidth="1"/>
    <col min="4" max="4" width="1" style="69" customWidth="1"/>
    <col min="5" max="5" width="18.85546875" style="69" bestFit="1" customWidth="1"/>
    <col min="6" max="6" width="1" style="69" customWidth="1"/>
    <col min="7" max="7" width="21.28515625" style="69" bestFit="1" customWidth="1"/>
    <col min="8" max="8" width="1" style="69" customWidth="1"/>
    <col min="9" max="9" width="25.7109375" style="69" customWidth="1"/>
    <col min="10" max="10" width="1" style="69" customWidth="1"/>
    <col min="11" max="11" width="11.5703125" style="69" bestFit="1" customWidth="1"/>
    <col min="12" max="12" width="1" style="69" customWidth="1"/>
    <col min="13" max="13" width="20.7109375" style="69" bestFit="1" customWidth="1"/>
    <col min="14" max="14" width="1" style="69" customWidth="1"/>
    <col min="15" max="15" width="18.5703125" style="69" customWidth="1"/>
    <col min="16" max="16" width="1" style="69" customWidth="1"/>
    <col min="17" max="17" width="25.7109375" style="69" customWidth="1"/>
    <col min="18" max="18" width="1" style="69" customWidth="1"/>
    <col min="19" max="19" width="18.28515625" style="69" bestFit="1" customWidth="1"/>
    <col min="20" max="20" width="18.7109375" style="69" bestFit="1" customWidth="1"/>
    <col min="21" max="21" width="15.85546875" style="69" bestFit="1" customWidth="1"/>
    <col min="22" max="16384" width="9.140625" style="69"/>
  </cols>
  <sheetData>
    <row r="1" spans="1:20" ht="19.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20" ht="19.5" customHeight="1" x14ac:dyDescent="0.25">
      <c r="A2" s="101" t="s">
        <v>71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20" ht="19.5" customHeight="1" x14ac:dyDescent="0.25">
      <c r="A3" s="101" t="str">
        <f>سهام!A3</f>
        <v>برای ماه منتهی به 1399/08/30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20" ht="19.5" customHeight="1" x14ac:dyDescent="0.25">
      <c r="A4" s="99" t="s">
        <v>2</v>
      </c>
      <c r="C4" s="100" t="s">
        <v>73</v>
      </c>
      <c r="D4" s="100" t="s">
        <v>73</v>
      </c>
      <c r="E4" s="100" t="s">
        <v>73</v>
      </c>
      <c r="F4" s="100" t="s">
        <v>73</v>
      </c>
      <c r="G4" s="100" t="s">
        <v>73</v>
      </c>
      <c r="H4" s="100" t="s">
        <v>73</v>
      </c>
      <c r="I4" s="100" t="s">
        <v>73</v>
      </c>
      <c r="K4" s="100" t="s">
        <v>74</v>
      </c>
      <c r="L4" s="100" t="s">
        <v>74</v>
      </c>
      <c r="M4" s="100" t="s">
        <v>74</v>
      </c>
      <c r="N4" s="100" t="s">
        <v>74</v>
      </c>
      <c r="O4" s="100" t="s">
        <v>74</v>
      </c>
      <c r="P4" s="100" t="s">
        <v>74</v>
      </c>
      <c r="Q4" s="100" t="s">
        <v>74</v>
      </c>
    </row>
    <row r="5" spans="1:20" s="70" customFormat="1" ht="36.75" customHeight="1" x14ac:dyDescent="0.25">
      <c r="A5" s="100" t="s">
        <v>2</v>
      </c>
      <c r="C5" s="103" t="s">
        <v>6</v>
      </c>
      <c r="E5" s="103" t="s">
        <v>94</v>
      </c>
      <c r="G5" s="103" t="s">
        <v>95</v>
      </c>
      <c r="I5" s="103" t="s">
        <v>96</v>
      </c>
      <c r="K5" s="103" t="s">
        <v>6</v>
      </c>
      <c r="M5" s="103" t="s">
        <v>94</v>
      </c>
      <c r="O5" s="103" t="s">
        <v>95</v>
      </c>
      <c r="Q5" s="103" t="s">
        <v>96</v>
      </c>
    </row>
    <row r="6" spans="1:20" ht="19.5" customHeight="1" x14ac:dyDescent="0.25">
      <c r="A6" s="71" t="s">
        <v>139</v>
      </c>
      <c r="C6" s="72">
        <v>127335</v>
      </c>
      <c r="D6" s="72"/>
      <c r="E6" s="72">
        <v>1497410130</v>
      </c>
      <c r="F6" s="72"/>
      <c r="G6" s="72">
        <v>1391085150</v>
      </c>
      <c r="H6" s="72"/>
      <c r="I6" s="72">
        <v>106324980</v>
      </c>
      <c r="J6" s="72"/>
      <c r="K6" s="72">
        <v>127335</v>
      </c>
      <c r="L6" s="72"/>
      <c r="M6" s="72">
        <v>1497410130</v>
      </c>
      <c r="N6" s="72"/>
      <c r="O6" s="72">
        <v>1675826225</v>
      </c>
      <c r="P6" s="72"/>
      <c r="Q6" s="72">
        <f>M6-O6</f>
        <v>-178416095</v>
      </c>
      <c r="S6" s="73"/>
      <c r="T6" s="72"/>
    </row>
    <row r="7" spans="1:20" ht="19.5" customHeight="1" x14ac:dyDescent="0.25">
      <c r="A7" s="71" t="s">
        <v>130</v>
      </c>
      <c r="C7" s="72">
        <v>35000</v>
      </c>
      <c r="D7" s="72"/>
      <c r="E7" s="72">
        <v>614770222</v>
      </c>
      <c r="F7" s="72"/>
      <c r="G7" s="72">
        <v>581022225</v>
      </c>
      <c r="H7" s="72"/>
      <c r="I7" s="72">
        <v>33747997</v>
      </c>
      <c r="J7" s="72"/>
      <c r="K7" s="72">
        <v>35000</v>
      </c>
      <c r="L7" s="72"/>
      <c r="M7" s="72">
        <v>614770222</v>
      </c>
      <c r="N7" s="72"/>
      <c r="O7" s="72">
        <v>875848988</v>
      </c>
      <c r="P7" s="72"/>
      <c r="Q7" s="72">
        <f t="shared" ref="Q7:Q29" si="0">M7-O7</f>
        <v>-261078766</v>
      </c>
      <c r="S7" s="73"/>
      <c r="T7" s="72"/>
    </row>
    <row r="8" spans="1:20" ht="19.5" customHeight="1" x14ac:dyDescent="0.25">
      <c r="A8" s="71" t="s">
        <v>129</v>
      </c>
      <c r="C8" s="72">
        <v>40000</v>
      </c>
      <c r="D8" s="72"/>
      <c r="E8" s="72">
        <v>730030320</v>
      </c>
      <c r="F8" s="72"/>
      <c r="G8" s="72">
        <v>603587160</v>
      </c>
      <c r="H8" s="72"/>
      <c r="I8" s="72">
        <v>126443160</v>
      </c>
      <c r="J8" s="72"/>
      <c r="K8" s="72">
        <v>40000</v>
      </c>
      <c r="L8" s="72"/>
      <c r="M8" s="72">
        <v>730030320</v>
      </c>
      <c r="N8" s="72"/>
      <c r="O8" s="72">
        <v>822012087</v>
      </c>
      <c r="P8" s="72"/>
      <c r="Q8" s="72">
        <f t="shared" si="0"/>
        <v>-91981767</v>
      </c>
      <c r="S8" s="73"/>
      <c r="T8" s="72"/>
    </row>
    <row r="9" spans="1:20" ht="19.5" customHeight="1" x14ac:dyDescent="0.25">
      <c r="A9" s="71" t="s">
        <v>128</v>
      </c>
      <c r="C9" s="72">
        <v>100588</v>
      </c>
      <c r="D9" s="72"/>
      <c r="E9" s="72">
        <v>1505841891</v>
      </c>
      <c r="F9" s="72"/>
      <c r="G9" s="72">
        <v>1680823518</v>
      </c>
      <c r="H9" s="72"/>
      <c r="I9" s="72">
        <v>-174981626</v>
      </c>
      <c r="J9" s="72"/>
      <c r="K9" s="72">
        <v>100588</v>
      </c>
      <c r="L9" s="72"/>
      <c r="M9" s="72">
        <v>1505841891</v>
      </c>
      <c r="N9" s="72"/>
      <c r="O9" s="72">
        <v>1979585329</v>
      </c>
      <c r="P9" s="72"/>
      <c r="Q9" s="72">
        <f t="shared" si="0"/>
        <v>-473743438</v>
      </c>
      <c r="S9" s="73"/>
      <c r="T9" s="72"/>
    </row>
    <row r="10" spans="1:20" ht="19.5" customHeight="1" x14ac:dyDescent="0.25">
      <c r="A10" s="71" t="s">
        <v>158</v>
      </c>
      <c r="C10" s="72">
        <v>115057</v>
      </c>
      <c r="D10" s="72"/>
      <c r="E10" s="72">
        <v>1374756378</v>
      </c>
      <c r="F10" s="72"/>
      <c r="G10" s="72">
        <v>1629806854</v>
      </c>
      <c r="H10" s="72"/>
      <c r="I10" s="72">
        <v>-255050475</v>
      </c>
      <c r="J10" s="72"/>
      <c r="K10" s="72">
        <v>115057</v>
      </c>
      <c r="L10" s="72"/>
      <c r="M10" s="72">
        <v>1374756378</v>
      </c>
      <c r="N10" s="72"/>
      <c r="O10" s="72">
        <v>2358886992</v>
      </c>
      <c r="P10" s="72"/>
      <c r="Q10" s="72">
        <f t="shared" si="0"/>
        <v>-984130614</v>
      </c>
      <c r="S10" s="73"/>
      <c r="T10" s="72"/>
    </row>
    <row r="11" spans="1:20" ht="19.5" customHeight="1" x14ac:dyDescent="0.25">
      <c r="A11" s="71" t="s">
        <v>156</v>
      </c>
      <c r="C11" s="72">
        <v>72500</v>
      </c>
      <c r="D11" s="72"/>
      <c r="E11" s="72">
        <v>1976121697</v>
      </c>
      <c r="F11" s="72"/>
      <c r="G11" s="72">
        <v>2471953837</v>
      </c>
      <c r="H11" s="72"/>
      <c r="I11" s="72">
        <v>-495832139</v>
      </c>
      <c r="J11" s="72"/>
      <c r="K11" s="72">
        <v>72500</v>
      </c>
      <c r="L11" s="72"/>
      <c r="M11" s="72">
        <v>1976121697</v>
      </c>
      <c r="N11" s="72"/>
      <c r="O11" s="72">
        <v>3150580402</v>
      </c>
      <c r="P11" s="72"/>
      <c r="Q11" s="72">
        <f t="shared" si="0"/>
        <v>-1174458705</v>
      </c>
      <c r="S11" s="73"/>
      <c r="T11" s="72"/>
    </row>
    <row r="12" spans="1:20" ht="19.5" customHeight="1" x14ac:dyDescent="0.25">
      <c r="A12" s="71" t="s">
        <v>137</v>
      </c>
      <c r="C12" s="72">
        <v>114418</v>
      </c>
      <c r="D12" s="72"/>
      <c r="E12" s="72">
        <v>1720844031</v>
      </c>
      <c r="F12" s="72"/>
      <c r="G12" s="72">
        <v>1659425936</v>
      </c>
      <c r="H12" s="72"/>
      <c r="I12" s="72">
        <v>61418095</v>
      </c>
      <c r="J12" s="72"/>
      <c r="K12" s="72">
        <v>114418</v>
      </c>
      <c r="L12" s="72"/>
      <c r="M12" s="72">
        <v>1720844031</v>
      </c>
      <c r="N12" s="72"/>
      <c r="O12" s="72">
        <v>1637831347</v>
      </c>
      <c r="P12" s="72"/>
      <c r="Q12" s="72">
        <f t="shared" si="0"/>
        <v>83012684</v>
      </c>
      <c r="S12" s="73"/>
      <c r="T12" s="72"/>
    </row>
    <row r="13" spans="1:20" ht="19.5" customHeight="1" x14ac:dyDescent="0.25">
      <c r="A13" s="71" t="s">
        <v>20</v>
      </c>
      <c r="C13" s="72">
        <v>2015000</v>
      </c>
      <c r="D13" s="72"/>
      <c r="E13" s="72">
        <v>50415780577</v>
      </c>
      <c r="F13" s="72"/>
      <c r="G13" s="72">
        <v>47531445097</v>
      </c>
      <c r="H13" s="72"/>
      <c r="I13" s="72">
        <v>2884335480</v>
      </c>
      <c r="J13" s="72"/>
      <c r="K13" s="72">
        <v>2015000</v>
      </c>
      <c r="L13" s="72"/>
      <c r="M13" s="72">
        <v>50415780577</v>
      </c>
      <c r="N13" s="72"/>
      <c r="O13" s="72">
        <v>31078765653</v>
      </c>
      <c r="P13" s="72"/>
      <c r="Q13" s="72">
        <f t="shared" si="0"/>
        <v>19337014924</v>
      </c>
      <c r="S13" s="73"/>
      <c r="T13" s="72"/>
    </row>
    <row r="14" spans="1:20" ht="19.5" customHeight="1" x14ac:dyDescent="0.25">
      <c r="A14" s="71" t="s">
        <v>145</v>
      </c>
      <c r="C14" s="72">
        <v>450000</v>
      </c>
      <c r="D14" s="72"/>
      <c r="E14" s="72">
        <v>2218272277</v>
      </c>
      <c r="F14" s="72"/>
      <c r="G14" s="72">
        <v>2207089215</v>
      </c>
      <c r="H14" s="72"/>
      <c r="I14" s="72">
        <v>11183062</v>
      </c>
      <c r="J14" s="72"/>
      <c r="K14" s="72">
        <v>450000</v>
      </c>
      <c r="L14" s="72"/>
      <c r="M14" s="72">
        <v>2218272277</v>
      </c>
      <c r="N14" s="72"/>
      <c r="O14" s="72">
        <v>3088010543</v>
      </c>
      <c r="P14" s="72"/>
      <c r="Q14" s="72">
        <f t="shared" si="0"/>
        <v>-869738266</v>
      </c>
      <c r="S14" s="73"/>
      <c r="T14" s="72"/>
    </row>
    <row r="15" spans="1:20" ht="19.5" customHeight="1" x14ac:dyDescent="0.25">
      <c r="A15" s="71" t="s">
        <v>122</v>
      </c>
      <c r="C15" s="72">
        <v>30000</v>
      </c>
      <c r="D15" s="72"/>
      <c r="E15" s="72">
        <v>1479444615</v>
      </c>
      <c r="F15" s="72"/>
      <c r="G15" s="72">
        <v>1580241285</v>
      </c>
      <c r="H15" s="72"/>
      <c r="I15" s="72">
        <v>-100796670</v>
      </c>
      <c r="J15" s="72"/>
      <c r="K15" s="72">
        <v>30000</v>
      </c>
      <c r="L15" s="72"/>
      <c r="M15" s="72">
        <v>1479444615</v>
      </c>
      <c r="N15" s="72"/>
      <c r="O15" s="72">
        <v>1929803440</v>
      </c>
      <c r="P15" s="72"/>
      <c r="Q15" s="72">
        <f t="shared" si="0"/>
        <v>-450358825</v>
      </c>
      <c r="S15" s="73"/>
      <c r="T15" s="72"/>
    </row>
    <row r="16" spans="1:20" ht="19.5" customHeight="1" x14ac:dyDescent="0.25">
      <c r="A16" s="71" t="s">
        <v>151</v>
      </c>
      <c r="C16" s="72">
        <v>96979</v>
      </c>
      <c r="D16" s="72"/>
      <c r="E16" s="72">
        <v>12905332386</v>
      </c>
      <c r="F16" s="72"/>
      <c r="G16" s="72">
        <v>12761693443</v>
      </c>
      <c r="H16" s="72"/>
      <c r="I16" s="72">
        <v>143638943</v>
      </c>
      <c r="J16" s="72"/>
      <c r="K16" s="72">
        <v>96979</v>
      </c>
      <c r="L16" s="72"/>
      <c r="M16" s="72">
        <v>12905332386</v>
      </c>
      <c r="N16" s="72"/>
      <c r="O16" s="72">
        <v>12268147790</v>
      </c>
      <c r="P16" s="72"/>
      <c r="Q16" s="72">
        <f t="shared" si="0"/>
        <v>637184596</v>
      </c>
      <c r="S16" s="73"/>
      <c r="T16" s="72"/>
    </row>
    <row r="17" spans="1:20" ht="19.5" customHeight="1" x14ac:dyDescent="0.25">
      <c r="A17" s="71" t="s">
        <v>155</v>
      </c>
      <c r="C17" s="72">
        <v>1362500</v>
      </c>
      <c r="D17" s="72"/>
      <c r="E17" s="72">
        <v>3534966056</v>
      </c>
      <c r="F17" s="72"/>
      <c r="G17" s="72">
        <v>3304719225</v>
      </c>
      <c r="H17" s="72"/>
      <c r="I17" s="72">
        <v>230246831</v>
      </c>
      <c r="J17" s="72"/>
      <c r="K17" s="72">
        <v>1362500</v>
      </c>
      <c r="L17" s="72"/>
      <c r="M17" s="72">
        <v>3534966056</v>
      </c>
      <c r="N17" s="72"/>
      <c r="O17" s="72">
        <v>4678011702</v>
      </c>
      <c r="P17" s="72"/>
      <c r="Q17" s="72">
        <f t="shared" si="0"/>
        <v>-1143045646</v>
      </c>
      <c r="S17" s="73"/>
      <c r="T17" s="72"/>
    </row>
    <row r="18" spans="1:20" ht="19.5" customHeight="1" x14ac:dyDescent="0.25">
      <c r="A18" s="71" t="s">
        <v>127</v>
      </c>
      <c r="C18" s="72">
        <v>75000</v>
      </c>
      <c r="D18" s="72"/>
      <c r="E18" s="72">
        <v>1566374287</v>
      </c>
      <c r="F18" s="72"/>
      <c r="G18" s="72">
        <v>1660312012</v>
      </c>
      <c r="H18" s="72"/>
      <c r="I18" s="72">
        <v>-93937724</v>
      </c>
      <c r="J18" s="72"/>
      <c r="K18" s="72">
        <v>75000</v>
      </c>
      <c r="L18" s="72"/>
      <c r="M18" s="72">
        <v>1566374287</v>
      </c>
      <c r="N18" s="72"/>
      <c r="O18" s="72">
        <v>1955820998</v>
      </c>
      <c r="P18" s="72"/>
      <c r="Q18" s="72">
        <f t="shared" si="0"/>
        <v>-389446711</v>
      </c>
      <c r="S18" s="73"/>
      <c r="T18" s="72"/>
    </row>
    <row r="19" spans="1:20" ht="19.5" customHeight="1" x14ac:dyDescent="0.25">
      <c r="A19" s="71" t="s">
        <v>142</v>
      </c>
      <c r="C19" s="72">
        <v>229000</v>
      </c>
      <c r="D19" s="72"/>
      <c r="E19" s="72">
        <v>1757361114</v>
      </c>
      <c r="F19" s="72"/>
      <c r="G19" s="72">
        <v>1866627090</v>
      </c>
      <c r="H19" s="72"/>
      <c r="I19" s="72">
        <v>-109265976</v>
      </c>
      <c r="J19" s="72"/>
      <c r="K19" s="72">
        <v>229000</v>
      </c>
      <c r="L19" s="72"/>
      <c r="M19" s="72">
        <v>1757361114</v>
      </c>
      <c r="N19" s="72"/>
      <c r="O19" s="72">
        <v>2546062205</v>
      </c>
      <c r="P19" s="72"/>
      <c r="Q19" s="72">
        <f t="shared" si="0"/>
        <v>-788701091</v>
      </c>
      <c r="S19" s="73"/>
      <c r="T19" s="72"/>
    </row>
    <row r="20" spans="1:20" ht="19.5" customHeight="1" x14ac:dyDescent="0.25">
      <c r="A20" s="71" t="s">
        <v>143</v>
      </c>
      <c r="C20" s="72">
        <v>177500</v>
      </c>
      <c r="D20" s="72"/>
      <c r="E20" s="72">
        <v>674015602</v>
      </c>
      <c r="F20" s="72"/>
      <c r="G20" s="72">
        <v>799290753</v>
      </c>
      <c r="H20" s="72"/>
      <c r="I20" s="72">
        <v>-125275150</v>
      </c>
      <c r="J20" s="72"/>
      <c r="K20" s="72">
        <v>177500</v>
      </c>
      <c r="L20" s="72"/>
      <c r="M20" s="72">
        <v>674015602</v>
      </c>
      <c r="N20" s="72"/>
      <c r="O20" s="72">
        <v>1117856338</v>
      </c>
      <c r="P20" s="72"/>
      <c r="Q20" s="72">
        <f t="shared" si="0"/>
        <v>-443840736</v>
      </c>
      <c r="S20" s="73"/>
      <c r="T20" s="72"/>
    </row>
    <row r="21" spans="1:20" ht="19.5" customHeight="1" x14ac:dyDescent="0.25">
      <c r="A21" s="71" t="s">
        <v>123</v>
      </c>
      <c r="C21" s="72">
        <v>355000</v>
      </c>
      <c r="D21" s="72"/>
      <c r="E21" s="72">
        <v>1411551000</v>
      </c>
      <c r="F21" s="72"/>
      <c r="G21" s="72">
        <v>1150414065</v>
      </c>
      <c r="H21" s="72"/>
      <c r="I21" s="72">
        <v>261136935</v>
      </c>
      <c r="J21" s="72"/>
      <c r="K21" s="72">
        <v>355000</v>
      </c>
      <c r="L21" s="72"/>
      <c r="M21" s="72">
        <v>1411551000</v>
      </c>
      <c r="N21" s="72"/>
      <c r="O21" s="72">
        <v>1237547277</v>
      </c>
      <c r="P21" s="72"/>
      <c r="Q21" s="72">
        <f t="shared" si="0"/>
        <v>174003723</v>
      </c>
      <c r="S21" s="73"/>
      <c r="T21" s="72"/>
    </row>
    <row r="22" spans="1:20" ht="19.5" customHeight="1" x14ac:dyDescent="0.25">
      <c r="A22" s="71" t="s">
        <v>125</v>
      </c>
      <c r="C22" s="72">
        <v>60000</v>
      </c>
      <c r="D22" s="72"/>
      <c r="E22" s="72">
        <v>895837860</v>
      </c>
      <c r="F22" s="72"/>
      <c r="G22" s="72">
        <v>882119970</v>
      </c>
      <c r="H22" s="72"/>
      <c r="I22" s="72">
        <v>13717890</v>
      </c>
      <c r="J22" s="72"/>
      <c r="K22" s="72">
        <v>60000</v>
      </c>
      <c r="L22" s="72"/>
      <c r="M22" s="72">
        <v>895837860</v>
      </c>
      <c r="N22" s="72"/>
      <c r="O22" s="72">
        <v>1060062819</v>
      </c>
      <c r="P22" s="72"/>
      <c r="Q22" s="72">
        <f t="shared" si="0"/>
        <v>-164224959</v>
      </c>
      <c r="S22" s="73"/>
      <c r="T22" s="72"/>
    </row>
    <row r="23" spans="1:20" ht="19.5" customHeight="1" x14ac:dyDescent="0.25">
      <c r="A23" s="71" t="s">
        <v>168</v>
      </c>
      <c r="C23" s="72">
        <v>1000000</v>
      </c>
      <c r="D23" s="72"/>
      <c r="E23" s="72">
        <v>30805609500</v>
      </c>
      <c r="F23" s="72"/>
      <c r="G23" s="72">
        <v>34841452500</v>
      </c>
      <c r="H23" s="72"/>
      <c r="I23" s="72">
        <v>-4035843000</v>
      </c>
      <c r="J23" s="72"/>
      <c r="K23" s="72">
        <v>1000000</v>
      </c>
      <c r="L23" s="72"/>
      <c r="M23" s="72">
        <v>30805609500</v>
      </c>
      <c r="N23" s="72"/>
      <c r="O23" s="72">
        <v>45042088154</v>
      </c>
      <c r="P23" s="72"/>
      <c r="Q23" s="72">
        <f t="shared" si="0"/>
        <v>-14236478654</v>
      </c>
      <c r="S23" s="73"/>
      <c r="T23" s="72"/>
    </row>
    <row r="24" spans="1:20" ht="19.5" customHeight="1" x14ac:dyDescent="0.25">
      <c r="A24" s="71" t="s">
        <v>126</v>
      </c>
      <c r="C24" s="72">
        <v>50000</v>
      </c>
      <c r="D24" s="72"/>
      <c r="E24" s="72">
        <v>607364550</v>
      </c>
      <c r="F24" s="72"/>
      <c r="G24" s="72">
        <v>646132500</v>
      </c>
      <c r="H24" s="72"/>
      <c r="I24" s="72">
        <v>-38767950</v>
      </c>
      <c r="J24" s="72"/>
      <c r="K24" s="72">
        <v>50000</v>
      </c>
      <c r="L24" s="72"/>
      <c r="M24" s="72">
        <v>607364550</v>
      </c>
      <c r="N24" s="72"/>
      <c r="O24" s="72">
        <v>869836338</v>
      </c>
      <c r="P24" s="72"/>
      <c r="Q24" s="72">
        <f t="shared" si="0"/>
        <v>-262471788</v>
      </c>
      <c r="S24" s="73"/>
      <c r="T24" s="72"/>
    </row>
    <row r="25" spans="1:20" ht="19.5" customHeight="1" x14ac:dyDescent="0.25">
      <c r="A25" s="71" t="s">
        <v>136</v>
      </c>
      <c r="C25" s="72">
        <v>544352</v>
      </c>
      <c r="D25" s="72"/>
      <c r="E25" s="72">
        <v>2100601075</v>
      </c>
      <c r="F25" s="72"/>
      <c r="G25" s="72">
        <v>2207741470</v>
      </c>
      <c r="H25" s="72"/>
      <c r="I25" s="72">
        <v>-107140394</v>
      </c>
      <c r="J25" s="72"/>
      <c r="K25" s="72">
        <v>544352</v>
      </c>
      <c r="L25" s="72"/>
      <c r="M25" s="72">
        <v>2100601075</v>
      </c>
      <c r="N25" s="72"/>
      <c r="O25" s="72">
        <v>2621161726</v>
      </c>
      <c r="P25" s="72"/>
      <c r="Q25" s="72">
        <f t="shared" si="0"/>
        <v>-520560651</v>
      </c>
      <c r="S25" s="73"/>
      <c r="T25" s="72"/>
    </row>
    <row r="26" spans="1:20" ht="19.5" customHeight="1" x14ac:dyDescent="0.25">
      <c r="A26" s="71" t="s">
        <v>154</v>
      </c>
      <c r="C26" s="72">
        <v>416559</v>
      </c>
      <c r="D26" s="72"/>
      <c r="E26" s="72">
        <v>1946178227</v>
      </c>
      <c r="F26" s="72"/>
      <c r="G26" s="72">
        <v>2045557541</v>
      </c>
      <c r="H26" s="72"/>
      <c r="I26" s="72">
        <v>-99379313</v>
      </c>
      <c r="J26" s="72"/>
      <c r="K26" s="72">
        <v>416559</v>
      </c>
      <c r="L26" s="72"/>
      <c r="M26" s="72">
        <v>1946178227</v>
      </c>
      <c r="N26" s="72"/>
      <c r="O26" s="72">
        <v>2729931085</v>
      </c>
      <c r="P26" s="72"/>
      <c r="Q26" s="72">
        <f t="shared" si="0"/>
        <v>-783752858</v>
      </c>
      <c r="S26" s="73"/>
      <c r="T26" s="72"/>
    </row>
    <row r="27" spans="1:20" ht="19.5" customHeight="1" x14ac:dyDescent="0.25">
      <c r="A27" s="71" t="s">
        <v>135</v>
      </c>
      <c r="C27" s="72">
        <v>52476</v>
      </c>
      <c r="D27" s="72"/>
      <c r="E27" s="72">
        <v>684388633</v>
      </c>
      <c r="F27" s="72"/>
      <c r="G27" s="72">
        <v>749906325</v>
      </c>
      <c r="H27" s="72"/>
      <c r="I27" s="72">
        <v>-65517691</v>
      </c>
      <c r="J27" s="72"/>
      <c r="K27" s="72">
        <v>52476</v>
      </c>
      <c r="L27" s="72"/>
      <c r="M27" s="72">
        <v>684388633</v>
      </c>
      <c r="N27" s="72"/>
      <c r="O27" s="72">
        <v>813619901</v>
      </c>
      <c r="P27" s="72"/>
      <c r="Q27" s="72">
        <f t="shared" si="0"/>
        <v>-129231268</v>
      </c>
      <c r="S27" s="73"/>
      <c r="T27" s="72"/>
    </row>
    <row r="28" spans="1:20" ht="19.5" customHeight="1" x14ac:dyDescent="0.25">
      <c r="A28" s="71" t="s">
        <v>140</v>
      </c>
      <c r="C28" s="72">
        <v>85000</v>
      </c>
      <c r="D28" s="72"/>
      <c r="E28" s="72">
        <v>1302901335</v>
      </c>
      <c r="F28" s="72"/>
      <c r="G28" s="72">
        <v>1512447075</v>
      </c>
      <c r="H28" s="72"/>
      <c r="I28" s="72">
        <v>-209545740</v>
      </c>
      <c r="J28" s="72"/>
      <c r="K28" s="72">
        <v>85000</v>
      </c>
      <c r="L28" s="72"/>
      <c r="M28" s="72">
        <v>1302901335</v>
      </c>
      <c r="N28" s="72"/>
      <c r="O28" s="72">
        <v>1645857472</v>
      </c>
      <c r="P28" s="72"/>
      <c r="Q28" s="72">
        <f t="shared" si="0"/>
        <v>-342956137</v>
      </c>
      <c r="S28" s="73"/>
      <c r="T28" s="72"/>
    </row>
    <row r="29" spans="1:20" ht="19.5" customHeight="1" x14ac:dyDescent="0.25">
      <c r="A29" s="74" t="s">
        <v>138</v>
      </c>
      <c r="C29" s="75">
        <v>100846</v>
      </c>
      <c r="D29" s="72"/>
      <c r="E29" s="75">
        <v>2000909487</v>
      </c>
      <c r="F29" s="72"/>
      <c r="G29" s="75">
        <v>1502687034</v>
      </c>
      <c r="H29" s="72"/>
      <c r="I29" s="75">
        <v>498222453</v>
      </c>
      <c r="J29" s="72"/>
      <c r="K29" s="75">
        <v>100846</v>
      </c>
      <c r="L29" s="72"/>
      <c r="M29" s="75">
        <v>2000909487</v>
      </c>
      <c r="N29" s="72"/>
      <c r="O29" s="75">
        <v>1902206251</v>
      </c>
      <c r="P29" s="72"/>
      <c r="Q29" s="75">
        <f t="shared" si="0"/>
        <v>98703236</v>
      </c>
      <c r="S29" s="73"/>
      <c r="T29" s="72"/>
    </row>
    <row r="30" spans="1:20" ht="19.5" customHeight="1" x14ac:dyDescent="0.25">
      <c r="A30" s="71" t="s">
        <v>162</v>
      </c>
      <c r="C30" s="72"/>
      <c r="D30" s="72"/>
      <c r="E30" s="76">
        <f>SUM(E6:E29)</f>
        <v>125726663250</v>
      </c>
      <c r="F30" s="72"/>
      <c r="G30" s="76">
        <f>SUM(G6:G29)</f>
        <v>127267581280</v>
      </c>
      <c r="H30" s="72"/>
      <c r="I30" s="76">
        <f>SUM(I6:I29)</f>
        <v>-1540918022</v>
      </c>
      <c r="J30" s="72"/>
      <c r="K30" s="72"/>
      <c r="L30" s="72"/>
      <c r="M30" s="76">
        <f>SUM(M6:M29)</f>
        <v>125726663250</v>
      </c>
      <c r="N30" s="72"/>
      <c r="O30" s="76">
        <f>SUM(O6:O29)</f>
        <v>129085361062</v>
      </c>
      <c r="P30" s="72"/>
      <c r="Q30" s="76">
        <f>SUM(Q6:Q29)</f>
        <v>-3358697812</v>
      </c>
      <c r="S30" s="73"/>
      <c r="T30" s="72"/>
    </row>
    <row r="31" spans="1:20" ht="19.5" customHeight="1" x14ac:dyDescent="0.25">
      <c r="A31" s="101" t="s">
        <v>0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T31" s="72"/>
    </row>
    <row r="32" spans="1:20" ht="19.5" customHeight="1" x14ac:dyDescent="0.25">
      <c r="A32" s="101" t="s">
        <v>71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T32" s="72"/>
    </row>
    <row r="33" spans="1:21" ht="19.5" customHeight="1" x14ac:dyDescent="0.25">
      <c r="A33" s="101" t="str">
        <f>سهام!A3</f>
        <v>برای ماه منتهی به 1399/08/30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T33" s="72"/>
    </row>
    <row r="34" spans="1:21" ht="19.5" customHeight="1" x14ac:dyDescent="0.25">
      <c r="A34" s="99" t="s">
        <v>2</v>
      </c>
      <c r="C34" s="100" t="s">
        <v>73</v>
      </c>
      <c r="D34" s="100" t="s">
        <v>73</v>
      </c>
      <c r="E34" s="100" t="s">
        <v>73</v>
      </c>
      <c r="F34" s="100" t="s">
        <v>73</v>
      </c>
      <c r="G34" s="100" t="s">
        <v>73</v>
      </c>
      <c r="H34" s="100" t="s">
        <v>73</v>
      </c>
      <c r="I34" s="100" t="s">
        <v>73</v>
      </c>
      <c r="K34" s="100" t="s">
        <v>74</v>
      </c>
      <c r="L34" s="100" t="s">
        <v>74</v>
      </c>
      <c r="M34" s="100" t="s">
        <v>74</v>
      </c>
      <c r="N34" s="100" t="s">
        <v>74</v>
      </c>
      <c r="O34" s="100" t="s">
        <v>74</v>
      </c>
      <c r="P34" s="100" t="s">
        <v>74</v>
      </c>
      <c r="Q34" s="100" t="s">
        <v>74</v>
      </c>
      <c r="T34" s="72"/>
    </row>
    <row r="35" spans="1:21" ht="23.25" customHeight="1" x14ac:dyDescent="0.25">
      <c r="A35" s="100" t="s">
        <v>2</v>
      </c>
      <c r="C35" s="36" t="s">
        <v>6</v>
      </c>
      <c r="E35" s="36" t="s">
        <v>94</v>
      </c>
      <c r="G35" s="36" t="s">
        <v>95</v>
      </c>
      <c r="I35" s="36" t="s">
        <v>96</v>
      </c>
      <c r="K35" s="36" t="s">
        <v>6</v>
      </c>
      <c r="M35" s="36" t="s">
        <v>94</v>
      </c>
      <c r="O35" s="36" t="s">
        <v>95</v>
      </c>
      <c r="Q35" s="36" t="s">
        <v>96</v>
      </c>
      <c r="T35" s="72"/>
    </row>
    <row r="36" spans="1:21" ht="19.5" customHeight="1" x14ac:dyDescent="0.25">
      <c r="A36" s="15" t="s">
        <v>163</v>
      </c>
      <c r="C36" s="37"/>
      <c r="E36" s="30">
        <f>E30</f>
        <v>125726663250</v>
      </c>
      <c r="F36" s="71"/>
      <c r="G36" s="31">
        <f>G30</f>
        <v>127267581280</v>
      </c>
      <c r="H36" s="71"/>
      <c r="I36" s="31">
        <f>I30</f>
        <v>-1540918022</v>
      </c>
      <c r="J36" s="71"/>
      <c r="K36" s="37"/>
      <c r="L36" s="71"/>
      <c r="M36" s="31">
        <f>M30</f>
        <v>125726663250</v>
      </c>
      <c r="N36" s="71"/>
      <c r="O36" s="31">
        <f>O30</f>
        <v>129085361062</v>
      </c>
      <c r="P36" s="71"/>
      <c r="Q36" s="31">
        <f>Q30</f>
        <v>-3358697812</v>
      </c>
      <c r="T36" s="72"/>
    </row>
    <row r="37" spans="1:21" ht="19.5" customHeight="1" x14ac:dyDescent="0.25">
      <c r="A37" s="71" t="s">
        <v>132</v>
      </c>
      <c r="C37" s="72">
        <v>191733</v>
      </c>
      <c r="D37" s="72"/>
      <c r="E37" s="72">
        <v>1322709789</v>
      </c>
      <c r="F37" s="72"/>
      <c r="G37" s="72">
        <v>1416099961</v>
      </c>
      <c r="H37" s="72"/>
      <c r="I37" s="72">
        <v>-93390171</v>
      </c>
      <c r="J37" s="72"/>
      <c r="K37" s="72">
        <v>191733</v>
      </c>
      <c r="L37" s="72"/>
      <c r="M37" s="72">
        <v>1322709789</v>
      </c>
      <c r="N37" s="72"/>
      <c r="O37" s="72">
        <v>1665717990</v>
      </c>
      <c r="P37" s="72"/>
      <c r="Q37" s="72">
        <f t="shared" ref="Q37:Q54" si="1">M37-O37</f>
        <v>-343008201</v>
      </c>
      <c r="S37" s="73"/>
      <c r="T37" s="72"/>
    </row>
    <row r="38" spans="1:21" ht="19.5" customHeight="1" x14ac:dyDescent="0.25">
      <c r="A38" s="71" t="s">
        <v>16</v>
      </c>
      <c r="C38" s="72">
        <v>11092499</v>
      </c>
      <c r="D38" s="72"/>
      <c r="E38" s="72">
        <v>56124878031</v>
      </c>
      <c r="F38" s="72"/>
      <c r="G38" s="72">
        <v>45429174359</v>
      </c>
      <c r="H38" s="72"/>
      <c r="I38" s="72">
        <v>10695703672</v>
      </c>
      <c r="J38" s="72"/>
      <c r="K38" s="72">
        <v>11092499</v>
      </c>
      <c r="L38" s="72"/>
      <c r="M38" s="72">
        <v>56124878031</v>
      </c>
      <c r="N38" s="72"/>
      <c r="O38" s="72">
        <v>26214813021</v>
      </c>
      <c r="P38" s="72"/>
      <c r="Q38" s="72">
        <f t="shared" si="1"/>
        <v>29910065010</v>
      </c>
      <c r="S38" s="73"/>
      <c r="T38" s="72"/>
    </row>
    <row r="39" spans="1:21" ht="19.5" customHeight="1" x14ac:dyDescent="0.25">
      <c r="A39" s="71" t="s">
        <v>15</v>
      </c>
      <c r="C39" s="72">
        <v>350000</v>
      </c>
      <c r="D39" s="72"/>
      <c r="E39" s="72">
        <v>1123773525</v>
      </c>
      <c r="F39" s="72"/>
      <c r="G39" s="72">
        <v>1339482375</v>
      </c>
      <c r="H39" s="72"/>
      <c r="I39" s="72">
        <v>-215708850</v>
      </c>
      <c r="J39" s="72"/>
      <c r="K39" s="72">
        <v>350000</v>
      </c>
      <c r="L39" s="72"/>
      <c r="M39" s="72">
        <v>1123773525</v>
      </c>
      <c r="N39" s="72"/>
      <c r="O39" s="72">
        <v>1456137769</v>
      </c>
      <c r="P39" s="72"/>
      <c r="Q39" s="72">
        <f t="shared" si="1"/>
        <v>-332364244</v>
      </c>
      <c r="S39" s="73"/>
      <c r="T39" s="72"/>
    </row>
    <row r="40" spans="1:21" ht="19.5" customHeight="1" x14ac:dyDescent="0.25">
      <c r="A40" s="71" t="s">
        <v>14</v>
      </c>
      <c r="C40" s="72">
        <v>6500000</v>
      </c>
      <c r="D40" s="72"/>
      <c r="E40" s="72">
        <v>65970128250</v>
      </c>
      <c r="F40" s="72"/>
      <c r="G40" s="72">
        <v>65259382500</v>
      </c>
      <c r="H40" s="72"/>
      <c r="I40" s="72">
        <v>710745750</v>
      </c>
      <c r="J40" s="72"/>
      <c r="K40" s="72">
        <v>6500000</v>
      </c>
      <c r="L40" s="72"/>
      <c r="M40" s="72">
        <v>65970128250</v>
      </c>
      <c r="N40" s="72"/>
      <c r="O40" s="72">
        <v>18612122958</v>
      </c>
      <c r="P40" s="72"/>
      <c r="Q40" s="72">
        <f t="shared" si="1"/>
        <v>47358005292</v>
      </c>
      <c r="S40" s="73"/>
      <c r="T40" s="72"/>
    </row>
    <row r="41" spans="1:21" ht="19.5" customHeight="1" x14ac:dyDescent="0.25">
      <c r="A41" s="71" t="s">
        <v>144</v>
      </c>
      <c r="C41" s="72">
        <v>830000</v>
      </c>
      <c r="D41" s="72"/>
      <c r="E41" s="72">
        <v>2466933885</v>
      </c>
      <c r="F41" s="72"/>
      <c r="G41" s="72">
        <v>2524688190</v>
      </c>
      <c r="H41" s="72"/>
      <c r="I41" s="72">
        <v>-57754305</v>
      </c>
      <c r="J41" s="72"/>
      <c r="K41" s="72">
        <v>830000</v>
      </c>
      <c r="L41" s="72"/>
      <c r="M41" s="72">
        <v>2466933885</v>
      </c>
      <c r="N41" s="72"/>
      <c r="O41" s="72">
        <v>2826893521</v>
      </c>
      <c r="P41" s="72"/>
      <c r="Q41" s="72">
        <f t="shared" si="1"/>
        <v>-359959636</v>
      </c>
      <c r="S41" s="73"/>
      <c r="T41" s="72"/>
    </row>
    <row r="42" spans="1:21" ht="19.5" customHeight="1" x14ac:dyDescent="0.25">
      <c r="A42" s="71" t="s">
        <v>133</v>
      </c>
      <c r="C42" s="72">
        <v>242500</v>
      </c>
      <c r="D42" s="72"/>
      <c r="E42" s="72">
        <v>1275192191</v>
      </c>
      <c r="F42" s="72"/>
      <c r="G42" s="72">
        <v>1263139335</v>
      </c>
      <c r="H42" s="72"/>
      <c r="I42" s="72">
        <v>12052856</v>
      </c>
      <c r="J42" s="72"/>
      <c r="K42" s="72">
        <v>242500</v>
      </c>
      <c r="L42" s="72"/>
      <c r="M42" s="72">
        <v>1275192191</v>
      </c>
      <c r="N42" s="72"/>
      <c r="O42" s="72">
        <v>1439509450</v>
      </c>
      <c r="P42" s="72"/>
      <c r="Q42" s="72">
        <f t="shared" si="1"/>
        <v>-164317259</v>
      </c>
      <c r="S42" s="73"/>
      <c r="T42" s="72"/>
    </row>
    <row r="43" spans="1:21" ht="19.5" customHeight="1" x14ac:dyDescent="0.25">
      <c r="A43" s="71" t="s">
        <v>141</v>
      </c>
      <c r="C43" s="72">
        <v>390500</v>
      </c>
      <c r="D43" s="72"/>
      <c r="E43" s="72">
        <v>1312036654</v>
      </c>
      <c r="F43" s="72"/>
      <c r="G43" s="72">
        <v>1432371377</v>
      </c>
      <c r="H43" s="72"/>
      <c r="I43" s="72">
        <v>-120334722</v>
      </c>
      <c r="J43" s="72"/>
      <c r="K43" s="72">
        <v>390500</v>
      </c>
      <c r="L43" s="72"/>
      <c r="M43" s="72">
        <v>1312036654</v>
      </c>
      <c r="N43" s="72"/>
      <c r="O43" s="72">
        <v>2129882534</v>
      </c>
      <c r="P43" s="72"/>
      <c r="Q43" s="72">
        <f t="shared" si="1"/>
        <v>-817845880</v>
      </c>
      <c r="S43" s="73"/>
      <c r="T43" s="72"/>
    </row>
    <row r="44" spans="1:21" ht="19.5" customHeight="1" x14ac:dyDescent="0.25">
      <c r="A44" s="71" t="s">
        <v>17</v>
      </c>
      <c r="C44" s="72">
        <v>3000000</v>
      </c>
      <c r="D44" s="72"/>
      <c r="E44" s="72">
        <v>11460402450</v>
      </c>
      <c r="F44" s="72"/>
      <c r="G44" s="72">
        <v>11704938750</v>
      </c>
      <c r="H44" s="72"/>
      <c r="I44" s="72">
        <v>-244536300</v>
      </c>
      <c r="J44" s="72"/>
      <c r="K44" s="72">
        <v>3000000</v>
      </c>
      <c r="L44" s="72"/>
      <c r="M44" s="72">
        <v>11460402450</v>
      </c>
      <c r="N44" s="72"/>
      <c r="O44" s="72">
        <v>9176646745</v>
      </c>
      <c r="P44" s="72"/>
      <c r="Q44" s="72">
        <f t="shared" si="1"/>
        <v>2283755705</v>
      </c>
      <c r="S44" s="73"/>
      <c r="T44" s="72"/>
    </row>
    <row r="45" spans="1:21" ht="19.5" customHeight="1" x14ac:dyDescent="0.25">
      <c r="A45" s="71" t="s">
        <v>164</v>
      </c>
      <c r="C45" s="72">
        <v>6190000</v>
      </c>
      <c r="D45" s="72"/>
      <c r="E45" s="72">
        <v>182133817200</v>
      </c>
      <c r="F45" s="72"/>
      <c r="G45" s="72">
        <v>218404211739</v>
      </c>
      <c r="H45" s="72"/>
      <c r="I45" s="72">
        <v>-36270394539</v>
      </c>
      <c r="J45" s="72"/>
      <c r="K45" s="72">
        <v>6190000</v>
      </c>
      <c r="L45" s="72"/>
      <c r="M45" s="72">
        <v>182133817200</v>
      </c>
      <c r="N45" s="72"/>
      <c r="O45" s="72">
        <v>196641960476</v>
      </c>
      <c r="P45" s="72"/>
      <c r="Q45" s="72">
        <f t="shared" si="1"/>
        <v>-14508143276</v>
      </c>
      <c r="S45" s="73"/>
      <c r="T45" s="72"/>
      <c r="U45" s="73"/>
    </row>
    <row r="46" spans="1:21" ht="19.5" customHeight="1" x14ac:dyDescent="0.25">
      <c r="A46" s="71" t="s">
        <v>153</v>
      </c>
      <c r="C46" s="72">
        <v>100000</v>
      </c>
      <c r="D46" s="72"/>
      <c r="E46" s="72">
        <v>2263451850</v>
      </c>
      <c r="F46" s="72"/>
      <c r="G46" s="72">
        <v>2459279700</v>
      </c>
      <c r="H46" s="72"/>
      <c r="I46" s="72">
        <v>-195827850</v>
      </c>
      <c r="J46" s="72"/>
      <c r="K46" s="72">
        <v>100000</v>
      </c>
      <c r="L46" s="72"/>
      <c r="M46" s="72">
        <v>2263451850</v>
      </c>
      <c r="N46" s="72"/>
      <c r="O46" s="72">
        <v>3037253231</v>
      </c>
      <c r="P46" s="72"/>
      <c r="Q46" s="72">
        <f t="shared" si="1"/>
        <v>-773801381</v>
      </c>
      <c r="S46" s="73"/>
      <c r="T46" s="72"/>
    </row>
    <row r="47" spans="1:21" ht="19.5" customHeight="1" x14ac:dyDescent="0.25">
      <c r="A47" s="71" t="s">
        <v>124</v>
      </c>
      <c r="C47" s="72">
        <v>48327</v>
      </c>
      <c r="D47" s="72"/>
      <c r="E47" s="72">
        <v>869033729</v>
      </c>
      <c r="F47" s="72"/>
      <c r="G47" s="72">
        <v>851739525</v>
      </c>
      <c r="H47" s="72"/>
      <c r="I47" s="72">
        <v>17294204</v>
      </c>
      <c r="J47" s="72"/>
      <c r="K47" s="72">
        <v>48327</v>
      </c>
      <c r="L47" s="72"/>
      <c r="M47" s="72">
        <v>869033729</v>
      </c>
      <c r="N47" s="72"/>
      <c r="O47" s="72">
        <v>955948285</v>
      </c>
      <c r="P47" s="72"/>
      <c r="Q47" s="72">
        <f t="shared" si="1"/>
        <v>-86914556</v>
      </c>
      <c r="S47" s="73"/>
      <c r="T47" s="72"/>
      <c r="U47" s="72"/>
    </row>
    <row r="48" spans="1:21" ht="19.5" customHeight="1" x14ac:dyDescent="0.25">
      <c r="A48" s="71" t="s">
        <v>19</v>
      </c>
      <c r="C48" s="72">
        <v>0</v>
      </c>
      <c r="D48" s="72"/>
      <c r="E48" s="72">
        <v>0</v>
      </c>
      <c r="F48" s="72"/>
      <c r="G48" s="72">
        <v>0</v>
      </c>
      <c r="H48" s="72"/>
      <c r="I48" s="72">
        <v>0</v>
      </c>
      <c r="J48" s="72"/>
      <c r="K48" s="72">
        <v>0</v>
      </c>
      <c r="L48" s="72"/>
      <c r="M48" s="72">
        <v>0</v>
      </c>
      <c r="N48" s="72"/>
      <c r="O48" s="72">
        <v>756402877896</v>
      </c>
      <c r="P48" s="72"/>
      <c r="Q48" s="72">
        <f t="shared" si="1"/>
        <v>-756402877896</v>
      </c>
      <c r="S48" s="73"/>
      <c r="T48" s="72"/>
    </row>
    <row r="49" spans="1:20" ht="19.5" customHeight="1" x14ac:dyDescent="0.25">
      <c r="A49" s="71" t="s">
        <v>99</v>
      </c>
      <c r="C49" s="72">
        <v>500000</v>
      </c>
      <c r="D49" s="72"/>
      <c r="E49" s="72">
        <v>502082980962</v>
      </c>
      <c r="F49" s="72"/>
      <c r="G49" s="72">
        <v>484912593659</v>
      </c>
      <c r="H49" s="72"/>
      <c r="I49" s="72">
        <v>17170387303</v>
      </c>
      <c r="J49" s="72"/>
      <c r="K49" s="72">
        <v>500000</v>
      </c>
      <c r="L49" s="72"/>
      <c r="M49" s="72">
        <v>502082980962</v>
      </c>
      <c r="N49" s="72"/>
      <c r="O49" s="72">
        <v>477586546860</v>
      </c>
      <c r="P49" s="72"/>
      <c r="Q49" s="72">
        <f t="shared" si="1"/>
        <v>24496434102</v>
      </c>
      <c r="S49" s="73"/>
      <c r="T49" s="72"/>
    </row>
    <row r="50" spans="1:20" ht="19.5" customHeight="1" x14ac:dyDescent="0.25">
      <c r="A50" s="71" t="s">
        <v>30</v>
      </c>
      <c r="C50" s="72">
        <v>150000</v>
      </c>
      <c r="D50" s="72"/>
      <c r="E50" s="72">
        <v>134975531250</v>
      </c>
      <c r="F50" s="72"/>
      <c r="G50" s="72">
        <v>149972812500</v>
      </c>
      <c r="H50" s="72"/>
      <c r="I50" s="72">
        <v>-14997281250</v>
      </c>
      <c r="J50" s="72"/>
      <c r="K50" s="72">
        <v>150000</v>
      </c>
      <c r="L50" s="72"/>
      <c r="M50" s="72">
        <v>134975531250</v>
      </c>
      <c r="N50" s="72"/>
      <c r="O50" s="72">
        <v>144000000000</v>
      </c>
      <c r="P50" s="72"/>
      <c r="Q50" s="72">
        <f t="shared" si="1"/>
        <v>-9024468750</v>
      </c>
      <c r="S50" s="73"/>
      <c r="T50" s="72"/>
    </row>
    <row r="51" spans="1:20" ht="19.5" customHeight="1" x14ac:dyDescent="0.25">
      <c r="A51" s="71" t="s">
        <v>100</v>
      </c>
      <c r="C51" s="72">
        <v>2500</v>
      </c>
      <c r="D51" s="72"/>
      <c r="E51" s="72">
        <v>2621189823</v>
      </c>
      <c r="F51" s="72"/>
      <c r="G51" s="72">
        <v>2604527843</v>
      </c>
      <c r="H51" s="72"/>
      <c r="I51" s="72">
        <v>16661980</v>
      </c>
      <c r="J51" s="72"/>
      <c r="K51" s="72">
        <v>2500</v>
      </c>
      <c r="L51" s="72"/>
      <c r="M51" s="72">
        <v>2621189823</v>
      </c>
      <c r="N51" s="72"/>
      <c r="O51" s="72">
        <v>2436961920</v>
      </c>
      <c r="P51" s="72"/>
      <c r="Q51" s="72">
        <f t="shared" si="1"/>
        <v>184227903</v>
      </c>
      <c r="S51" s="73"/>
      <c r="T51" s="72"/>
    </row>
    <row r="52" spans="1:20" ht="19.5" customHeight="1" x14ac:dyDescent="0.25">
      <c r="A52" s="71" t="s">
        <v>37</v>
      </c>
      <c r="C52" s="72">
        <v>910000</v>
      </c>
      <c r="D52" s="72"/>
      <c r="E52" s="72">
        <v>830386718122</v>
      </c>
      <c r="F52" s="72"/>
      <c r="G52" s="72">
        <v>780774958884</v>
      </c>
      <c r="H52" s="72"/>
      <c r="I52" s="72">
        <v>49611759238</v>
      </c>
      <c r="J52" s="72"/>
      <c r="K52" s="72">
        <v>910000</v>
      </c>
      <c r="L52" s="72"/>
      <c r="M52" s="72">
        <v>830386718122</v>
      </c>
      <c r="N52" s="72"/>
      <c r="O52" s="72">
        <v>910219312500</v>
      </c>
      <c r="P52" s="72"/>
      <c r="Q52" s="72">
        <f t="shared" si="1"/>
        <v>-79832594378</v>
      </c>
      <c r="S52" s="73"/>
      <c r="T52" s="72"/>
    </row>
    <row r="53" spans="1:20" ht="19.5" customHeight="1" x14ac:dyDescent="0.25">
      <c r="A53" s="71" t="s">
        <v>101</v>
      </c>
      <c r="C53" s="72">
        <v>403500</v>
      </c>
      <c r="D53" s="72"/>
      <c r="E53" s="72">
        <v>368615161390</v>
      </c>
      <c r="F53" s="72"/>
      <c r="G53" s="72">
        <v>345429034793</v>
      </c>
      <c r="H53" s="72"/>
      <c r="I53" s="72">
        <v>23186126597</v>
      </c>
      <c r="J53" s="72"/>
      <c r="K53" s="72">
        <v>403500</v>
      </c>
      <c r="L53" s="72"/>
      <c r="M53" s="72">
        <v>368615161390</v>
      </c>
      <c r="N53" s="72"/>
      <c r="O53" s="72">
        <v>398968776955</v>
      </c>
      <c r="P53" s="72"/>
      <c r="Q53" s="72">
        <f t="shared" si="1"/>
        <v>-30353615565</v>
      </c>
      <c r="S53" s="73"/>
      <c r="T53" s="72"/>
    </row>
    <row r="54" spans="1:20" ht="19.5" customHeight="1" x14ac:dyDescent="0.25">
      <c r="A54" s="74" t="s">
        <v>43</v>
      </c>
      <c r="C54" s="75">
        <v>0</v>
      </c>
      <c r="D54" s="72"/>
      <c r="E54" s="75">
        <v>0</v>
      </c>
      <c r="F54" s="72"/>
      <c r="G54" s="75">
        <v>0</v>
      </c>
      <c r="H54" s="72"/>
      <c r="I54" s="75">
        <v>0</v>
      </c>
      <c r="J54" s="72"/>
      <c r="K54" s="75">
        <v>788029</v>
      </c>
      <c r="L54" s="72"/>
      <c r="M54" s="75">
        <v>679617215956</v>
      </c>
      <c r="N54" s="72"/>
      <c r="O54" s="75">
        <v>755103457883</v>
      </c>
      <c r="P54" s="72"/>
      <c r="Q54" s="75">
        <f t="shared" si="1"/>
        <v>-75486241927</v>
      </c>
      <c r="S54" s="73"/>
      <c r="T54" s="72"/>
    </row>
    <row r="55" spans="1:20" ht="19.5" customHeight="1" x14ac:dyDescent="0.25">
      <c r="A55" s="71" t="s">
        <v>109</v>
      </c>
      <c r="C55" s="72"/>
      <c r="D55" s="72"/>
      <c r="E55" s="76">
        <f>SUM(E36:E54)</f>
        <v>2290730602351</v>
      </c>
      <c r="F55" s="76"/>
      <c r="G55" s="76">
        <f>SUM(G36:G54)</f>
        <v>2243046016770</v>
      </c>
      <c r="H55" s="76"/>
      <c r="I55" s="76">
        <f>SUM(I36:I54)</f>
        <v>47684585591</v>
      </c>
      <c r="J55" s="76"/>
      <c r="K55" s="76"/>
      <c r="L55" s="76"/>
      <c r="M55" s="76">
        <f>SUM(M36:M54)</f>
        <v>2970347818307</v>
      </c>
      <c r="N55" s="76"/>
      <c r="O55" s="76">
        <f>SUM(O36:O54)</f>
        <v>3837960181056</v>
      </c>
      <c r="P55" s="76"/>
      <c r="Q55" s="76">
        <f>SUM(Q36:Q54)</f>
        <v>-867612362749</v>
      </c>
      <c r="S55" s="73"/>
    </row>
    <row r="56" spans="1:20" ht="19.5" customHeight="1" x14ac:dyDescent="0.25">
      <c r="I56" s="73"/>
      <c r="Q56" s="73"/>
    </row>
    <row r="57" spans="1:20" ht="19.5" customHeight="1" x14ac:dyDescent="0.25">
      <c r="I57" s="77"/>
      <c r="Q57" s="73"/>
    </row>
    <row r="58" spans="1:20" ht="19.5" customHeight="1" x14ac:dyDescent="0.25">
      <c r="G58" s="78"/>
      <c r="I58" s="73"/>
      <c r="Q58" s="73"/>
    </row>
    <row r="59" spans="1:20" ht="19.5" customHeight="1" x14ac:dyDescent="0.25">
      <c r="I59" s="78"/>
      <c r="Q59" s="73"/>
    </row>
    <row r="60" spans="1:20" ht="19.5" customHeight="1" x14ac:dyDescent="0.25">
      <c r="I60" s="72"/>
      <c r="Q60" s="72"/>
    </row>
  </sheetData>
  <sheetProtection algorithmName="SHA-512" hashValue="iOQ0GoRFQzdpAZX3a74lkfm6tQ5sNRiIkxZNNN3P+bU8997MhDt7I3fZLYzZokJTCguXraahSGGAk656iz7tRA==" saltValue="DP0DanGZh3Sj/9jFAYaxSA==" spinCount="100000" sheet="1" objects="1" scenarios="1" selectLockedCells="1" autoFilter="0" selectUnlockedCells="1"/>
  <mergeCells count="20">
    <mergeCell ref="A31:Q31"/>
    <mergeCell ref="A32:Q32"/>
    <mergeCell ref="A33:Q33"/>
    <mergeCell ref="A34:A35"/>
    <mergeCell ref="C34:I34"/>
    <mergeCell ref="K34:Q34"/>
    <mergeCell ref="A3:Q3"/>
    <mergeCell ref="A2:Q2"/>
    <mergeCell ref="A1:Q1"/>
    <mergeCell ref="K5"/>
    <mergeCell ref="M5"/>
    <mergeCell ref="O5"/>
    <mergeCell ref="Q5"/>
    <mergeCell ref="K4:Q4"/>
    <mergeCell ref="A4:A5"/>
    <mergeCell ref="C5"/>
    <mergeCell ref="E5"/>
    <mergeCell ref="G5"/>
    <mergeCell ref="I5"/>
    <mergeCell ref="C4:I4"/>
  </mergeCells>
  <printOptions horizontalCentered="1"/>
  <pageMargins left="0" right="0" top="0.75" bottom="0.75" header="0.3" footer="0.3"/>
  <pageSetup paperSize="9" scale="75" orientation="landscape" r:id="rId1"/>
  <rowBreaks count="1" manualBreakCount="1">
    <brk id="3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rightToLeft="1" view="pageBreakPreview" topLeftCell="A43" zoomScaleNormal="100" zoomScaleSheetLayoutView="100" workbookViewId="0">
      <selection sqref="A1:Q1"/>
    </sheetView>
  </sheetViews>
  <sheetFormatPr defaultColWidth="9.140625" defaultRowHeight="18.75" x14ac:dyDescent="0.25"/>
  <cols>
    <col min="1" max="1" width="27.42578125" style="61" bestFit="1" customWidth="1"/>
    <col min="2" max="2" width="1" style="61" customWidth="1"/>
    <col min="3" max="3" width="11" style="61" customWidth="1"/>
    <col min="4" max="4" width="0.85546875" style="61" customWidth="1"/>
    <col min="5" max="5" width="17.28515625" style="61" bestFit="1" customWidth="1"/>
    <col min="6" max="6" width="0.85546875" style="61" customWidth="1"/>
    <col min="7" max="7" width="18.7109375" style="61" customWidth="1"/>
    <col min="8" max="8" width="0.7109375" style="61" customWidth="1"/>
    <col min="9" max="9" width="21.85546875" style="61" customWidth="1"/>
    <col min="10" max="10" width="1" style="61" customWidth="1"/>
    <col min="11" max="11" width="12.7109375" style="61" customWidth="1"/>
    <col min="12" max="12" width="1" style="61" customWidth="1"/>
    <col min="13" max="13" width="20.7109375" style="61" customWidth="1"/>
    <col min="14" max="14" width="1" style="61" customWidth="1"/>
    <col min="15" max="15" width="20.7109375" style="61" customWidth="1"/>
    <col min="16" max="16" width="1" style="61" customWidth="1"/>
    <col min="17" max="17" width="20.7109375" style="61" customWidth="1"/>
    <col min="18" max="18" width="1" style="61" customWidth="1"/>
    <col min="19" max="19" width="19.28515625" style="14" bestFit="1" customWidth="1"/>
    <col min="20" max="20" width="16.42578125" style="14" bestFit="1" customWidth="1"/>
    <col min="21" max="16384" width="9.140625" style="61"/>
  </cols>
  <sheetData>
    <row r="1" spans="1:17" ht="21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</row>
    <row r="2" spans="1:17" ht="21" x14ac:dyDescent="0.25">
      <c r="A2" s="112" t="s">
        <v>71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ht="21" x14ac:dyDescent="0.25">
      <c r="A3" s="112" t="str">
        <f>سهام!A3</f>
        <v>برای ماه منتهی به 1399/08/30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1:17" ht="21" x14ac:dyDescent="0.25">
      <c r="A4" s="114" t="s">
        <v>2</v>
      </c>
      <c r="C4" s="113" t="s">
        <v>73</v>
      </c>
      <c r="D4" s="113" t="s">
        <v>73</v>
      </c>
      <c r="E4" s="113" t="s">
        <v>73</v>
      </c>
      <c r="F4" s="113" t="s">
        <v>73</v>
      </c>
      <c r="G4" s="113" t="s">
        <v>73</v>
      </c>
      <c r="H4" s="113" t="s">
        <v>73</v>
      </c>
      <c r="I4" s="113" t="s">
        <v>73</v>
      </c>
      <c r="K4" s="113" t="s">
        <v>74</v>
      </c>
      <c r="L4" s="113" t="s">
        <v>74</v>
      </c>
      <c r="M4" s="113" t="s">
        <v>74</v>
      </c>
      <c r="N4" s="113" t="s">
        <v>74</v>
      </c>
      <c r="O4" s="113" t="s">
        <v>74</v>
      </c>
      <c r="P4" s="113" t="s">
        <v>74</v>
      </c>
      <c r="Q4" s="113" t="s">
        <v>74</v>
      </c>
    </row>
    <row r="5" spans="1:17" ht="21" x14ac:dyDescent="0.25">
      <c r="A5" s="113" t="s">
        <v>2</v>
      </c>
      <c r="C5" s="113" t="s">
        <v>6</v>
      </c>
      <c r="E5" s="113" t="s">
        <v>94</v>
      </c>
      <c r="G5" s="113" t="s">
        <v>95</v>
      </c>
      <c r="I5" s="113" t="s">
        <v>102</v>
      </c>
      <c r="K5" s="113" t="s">
        <v>6</v>
      </c>
      <c r="M5" s="113" t="s">
        <v>94</v>
      </c>
      <c r="O5" s="113" t="s">
        <v>95</v>
      </c>
      <c r="Q5" s="113" t="s">
        <v>102</v>
      </c>
    </row>
    <row r="6" spans="1:17" x14ac:dyDescent="0.25">
      <c r="A6" s="61" t="s">
        <v>150</v>
      </c>
      <c r="C6" s="62">
        <v>0</v>
      </c>
      <c r="D6" s="62"/>
      <c r="E6" s="62">
        <v>0</v>
      </c>
      <c r="F6" s="62"/>
      <c r="G6" s="62">
        <v>0</v>
      </c>
      <c r="H6" s="62"/>
      <c r="I6" s="62">
        <v>0</v>
      </c>
      <c r="J6" s="62"/>
      <c r="K6" s="62">
        <v>5000</v>
      </c>
      <c r="L6" s="62"/>
      <c r="M6" s="62">
        <v>50149827</v>
      </c>
      <c r="N6" s="62"/>
      <c r="O6" s="62">
        <v>50546862</v>
      </c>
      <c r="P6" s="62"/>
      <c r="Q6" s="62">
        <v>-397035</v>
      </c>
    </row>
    <row r="7" spans="1:17" x14ac:dyDescent="0.25">
      <c r="A7" s="61" t="s">
        <v>138</v>
      </c>
      <c r="C7" s="62">
        <v>0</v>
      </c>
      <c r="D7" s="62"/>
      <c r="E7" s="62">
        <v>0</v>
      </c>
      <c r="F7" s="62"/>
      <c r="G7" s="62">
        <v>0</v>
      </c>
      <c r="H7" s="62"/>
      <c r="I7" s="62">
        <v>0</v>
      </c>
      <c r="J7" s="62"/>
      <c r="K7" s="62">
        <v>36110</v>
      </c>
      <c r="L7" s="62"/>
      <c r="M7" s="62">
        <v>711780088</v>
      </c>
      <c r="N7" s="62"/>
      <c r="O7" s="62">
        <v>694334637</v>
      </c>
      <c r="P7" s="62"/>
      <c r="Q7" s="62">
        <v>17445451</v>
      </c>
    </row>
    <row r="8" spans="1:17" x14ac:dyDescent="0.25">
      <c r="A8" s="61" t="s">
        <v>126</v>
      </c>
      <c r="C8" s="62">
        <v>0</v>
      </c>
      <c r="D8" s="62"/>
      <c r="E8" s="62">
        <v>0</v>
      </c>
      <c r="F8" s="62"/>
      <c r="G8" s="62">
        <v>0</v>
      </c>
      <c r="H8" s="62"/>
      <c r="I8" s="62">
        <v>0</v>
      </c>
      <c r="J8" s="62"/>
      <c r="K8" s="62">
        <v>115000</v>
      </c>
      <c r="L8" s="62"/>
      <c r="M8" s="62">
        <v>2035615626</v>
      </c>
      <c r="N8" s="62"/>
      <c r="O8" s="62">
        <v>1957114446</v>
      </c>
      <c r="P8" s="62"/>
      <c r="Q8" s="62">
        <v>78501180</v>
      </c>
    </row>
    <row r="9" spans="1:17" x14ac:dyDescent="0.25">
      <c r="A9" s="61" t="s">
        <v>147</v>
      </c>
      <c r="C9" s="62">
        <v>0</v>
      </c>
      <c r="D9" s="62"/>
      <c r="E9" s="62">
        <v>0</v>
      </c>
      <c r="F9" s="62"/>
      <c r="G9" s="62">
        <v>0</v>
      </c>
      <c r="H9" s="62"/>
      <c r="I9" s="62">
        <v>0</v>
      </c>
      <c r="J9" s="62"/>
      <c r="K9" s="62">
        <v>30000</v>
      </c>
      <c r="L9" s="62"/>
      <c r="M9" s="62">
        <v>539769151</v>
      </c>
      <c r="N9" s="62"/>
      <c r="O9" s="62">
        <v>529765503</v>
      </c>
      <c r="P9" s="62"/>
      <c r="Q9" s="62">
        <v>10003648</v>
      </c>
    </row>
    <row r="10" spans="1:17" x14ac:dyDescent="0.25">
      <c r="A10" s="61" t="s">
        <v>159</v>
      </c>
      <c r="C10" s="62">
        <v>0</v>
      </c>
      <c r="D10" s="62"/>
      <c r="E10" s="62">
        <v>0</v>
      </c>
      <c r="F10" s="62"/>
      <c r="G10" s="62">
        <v>0</v>
      </c>
      <c r="H10" s="62"/>
      <c r="I10" s="62">
        <v>0</v>
      </c>
      <c r="J10" s="62"/>
      <c r="K10" s="62">
        <v>20000</v>
      </c>
      <c r="L10" s="62"/>
      <c r="M10" s="62">
        <v>331615109</v>
      </c>
      <c r="N10" s="62"/>
      <c r="O10" s="62">
        <v>323800189</v>
      </c>
      <c r="P10" s="62"/>
      <c r="Q10" s="62">
        <v>7814920</v>
      </c>
    </row>
    <row r="11" spans="1:17" x14ac:dyDescent="0.25">
      <c r="A11" s="61" t="s">
        <v>135</v>
      </c>
      <c r="C11" s="62">
        <v>0</v>
      </c>
      <c r="D11" s="62"/>
      <c r="E11" s="62">
        <v>0</v>
      </c>
      <c r="F11" s="62"/>
      <c r="G11" s="62">
        <v>0</v>
      </c>
      <c r="H11" s="62"/>
      <c r="I11" s="62">
        <v>0</v>
      </c>
      <c r="J11" s="62"/>
      <c r="K11" s="62">
        <v>162185</v>
      </c>
      <c r="L11" s="62"/>
      <c r="M11" s="62">
        <v>4496006799</v>
      </c>
      <c r="N11" s="62"/>
      <c r="O11" s="62">
        <v>4413207799</v>
      </c>
      <c r="P11" s="62"/>
      <c r="Q11" s="62">
        <v>82799000</v>
      </c>
    </row>
    <row r="12" spans="1:17" x14ac:dyDescent="0.25">
      <c r="A12" s="61" t="s">
        <v>155</v>
      </c>
      <c r="C12" s="62">
        <v>0</v>
      </c>
      <c r="D12" s="62"/>
      <c r="E12" s="62">
        <v>0</v>
      </c>
      <c r="F12" s="62"/>
      <c r="G12" s="62">
        <v>0</v>
      </c>
      <c r="H12" s="62"/>
      <c r="I12" s="62">
        <v>0</v>
      </c>
      <c r="J12" s="62"/>
      <c r="K12" s="62">
        <v>317500</v>
      </c>
      <c r="L12" s="62"/>
      <c r="M12" s="62">
        <v>1122108533</v>
      </c>
      <c r="N12" s="62"/>
      <c r="O12" s="62">
        <v>1096992009</v>
      </c>
      <c r="P12" s="62"/>
      <c r="Q12" s="62">
        <v>25116524</v>
      </c>
    </row>
    <row r="13" spans="1:17" x14ac:dyDescent="0.25">
      <c r="A13" s="61" t="s">
        <v>131</v>
      </c>
      <c r="C13" s="62">
        <v>0</v>
      </c>
      <c r="D13" s="62"/>
      <c r="E13" s="62">
        <v>0</v>
      </c>
      <c r="F13" s="62"/>
      <c r="G13" s="62">
        <v>0</v>
      </c>
      <c r="H13" s="62"/>
      <c r="I13" s="62">
        <v>0</v>
      </c>
      <c r="J13" s="62"/>
      <c r="K13" s="62">
        <v>296396</v>
      </c>
      <c r="L13" s="62"/>
      <c r="M13" s="62">
        <v>13370100190</v>
      </c>
      <c r="N13" s="62"/>
      <c r="O13" s="62">
        <v>13109257865</v>
      </c>
      <c r="P13" s="62"/>
      <c r="Q13" s="62">
        <v>260842325</v>
      </c>
    </row>
    <row r="14" spans="1:17" x14ac:dyDescent="0.25">
      <c r="A14" s="61" t="s">
        <v>16</v>
      </c>
      <c r="C14" s="62">
        <v>0</v>
      </c>
      <c r="D14" s="62"/>
      <c r="E14" s="62">
        <v>0</v>
      </c>
      <c r="F14" s="62"/>
      <c r="G14" s="62">
        <v>0</v>
      </c>
      <c r="H14" s="62"/>
      <c r="I14" s="62">
        <v>0</v>
      </c>
      <c r="J14" s="62"/>
      <c r="K14" s="62">
        <v>13900216</v>
      </c>
      <c r="L14" s="62"/>
      <c r="M14" s="62">
        <v>83641777440</v>
      </c>
      <c r="N14" s="62"/>
      <c r="O14" s="62">
        <v>18173408097</v>
      </c>
      <c r="P14" s="62"/>
      <c r="Q14" s="62">
        <v>65468369343</v>
      </c>
    </row>
    <row r="15" spans="1:17" x14ac:dyDescent="0.25">
      <c r="A15" s="61" t="s">
        <v>139</v>
      </c>
      <c r="C15" s="62">
        <v>0</v>
      </c>
      <c r="D15" s="62"/>
      <c r="E15" s="62">
        <v>0</v>
      </c>
      <c r="F15" s="62"/>
      <c r="G15" s="62">
        <v>0</v>
      </c>
      <c r="H15" s="62"/>
      <c r="I15" s="62">
        <v>0</v>
      </c>
      <c r="J15" s="62"/>
      <c r="K15" s="62">
        <v>221458</v>
      </c>
      <c r="L15" s="62"/>
      <c r="M15" s="62">
        <v>3491453374</v>
      </c>
      <c r="N15" s="62"/>
      <c r="O15" s="62">
        <v>3446006670</v>
      </c>
      <c r="P15" s="62"/>
      <c r="Q15" s="62">
        <v>45446704</v>
      </c>
    </row>
    <row r="16" spans="1:17" x14ac:dyDescent="0.25">
      <c r="A16" s="61" t="s">
        <v>18</v>
      </c>
      <c r="C16" s="62">
        <v>0</v>
      </c>
      <c r="D16" s="62"/>
      <c r="E16" s="62">
        <v>0</v>
      </c>
      <c r="F16" s="62"/>
      <c r="G16" s="62">
        <v>0</v>
      </c>
      <c r="H16" s="62"/>
      <c r="I16" s="62">
        <v>0</v>
      </c>
      <c r="J16" s="62"/>
      <c r="K16" s="62">
        <v>8945390</v>
      </c>
      <c r="L16" s="62"/>
      <c r="M16" s="62">
        <v>74134552181</v>
      </c>
      <c r="N16" s="62"/>
      <c r="O16" s="62">
        <v>23808574259</v>
      </c>
      <c r="P16" s="62"/>
      <c r="Q16" s="62">
        <v>50325977922</v>
      </c>
    </row>
    <row r="17" spans="1:17" x14ac:dyDescent="0.25">
      <c r="A17" s="61" t="s">
        <v>148</v>
      </c>
      <c r="C17" s="62">
        <v>0</v>
      </c>
      <c r="D17" s="62"/>
      <c r="E17" s="62">
        <v>0</v>
      </c>
      <c r="F17" s="62"/>
      <c r="G17" s="62">
        <v>0</v>
      </c>
      <c r="H17" s="62"/>
      <c r="I17" s="62">
        <v>0</v>
      </c>
      <c r="J17" s="62"/>
      <c r="K17" s="62">
        <v>110524</v>
      </c>
      <c r="L17" s="62"/>
      <c r="M17" s="62">
        <v>2722410697</v>
      </c>
      <c r="N17" s="62"/>
      <c r="O17" s="62">
        <v>2650246189</v>
      </c>
      <c r="P17" s="62"/>
      <c r="Q17" s="62">
        <v>72164508</v>
      </c>
    </row>
    <row r="18" spans="1:17" x14ac:dyDescent="0.25">
      <c r="A18" s="61" t="s">
        <v>144</v>
      </c>
      <c r="C18" s="62">
        <v>0</v>
      </c>
      <c r="D18" s="62"/>
      <c r="E18" s="62">
        <v>0</v>
      </c>
      <c r="F18" s="62"/>
      <c r="G18" s="62">
        <v>0</v>
      </c>
      <c r="H18" s="62"/>
      <c r="I18" s="62">
        <v>0</v>
      </c>
      <c r="J18" s="62"/>
      <c r="K18" s="62">
        <v>1272500</v>
      </c>
      <c r="L18" s="62"/>
      <c r="M18" s="62">
        <v>4410401133</v>
      </c>
      <c r="N18" s="62"/>
      <c r="O18" s="62">
        <v>4286841653</v>
      </c>
      <c r="P18" s="62"/>
      <c r="Q18" s="62">
        <v>123559480</v>
      </c>
    </row>
    <row r="19" spans="1:17" x14ac:dyDescent="0.25">
      <c r="A19" s="61" t="s">
        <v>129</v>
      </c>
      <c r="C19" s="62">
        <v>0</v>
      </c>
      <c r="D19" s="62"/>
      <c r="E19" s="62">
        <v>0</v>
      </c>
      <c r="F19" s="62"/>
      <c r="G19" s="62">
        <v>0</v>
      </c>
      <c r="H19" s="62"/>
      <c r="I19" s="62">
        <v>0</v>
      </c>
      <c r="J19" s="62"/>
      <c r="K19" s="62">
        <v>5000</v>
      </c>
      <c r="L19" s="62"/>
      <c r="M19" s="62">
        <v>87227891</v>
      </c>
      <c r="N19" s="62"/>
      <c r="O19" s="62">
        <v>85178970</v>
      </c>
      <c r="P19" s="62"/>
      <c r="Q19" s="62">
        <v>2048921</v>
      </c>
    </row>
    <row r="20" spans="1:17" x14ac:dyDescent="0.25">
      <c r="A20" s="61" t="s">
        <v>14</v>
      </c>
      <c r="C20" s="62">
        <v>0</v>
      </c>
      <c r="D20" s="62"/>
      <c r="E20" s="62">
        <v>0</v>
      </c>
      <c r="F20" s="62"/>
      <c r="G20" s="62">
        <v>0</v>
      </c>
      <c r="H20" s="62"/>
      <c r="I20" s="62">
        <v>0</v>
      </c>
      <c r="J20" s="62"/>
      <c r="K20" s="62">
        <v>4900000</v>
      </c>
      <c r="L20" s="62"/>
      <c r="M20" s="62">
        <v>67653373537</v>
      </c>
      <c r="N20" s="62"/>
      <c r="O20" s="62">
        <v>11288475792</v>
      </c>
      <c r="P20" s="62"/>
      <c r="Q20" s="62">
        <v>56364897745</v>
      </c>
    </row>
    <row r="21" spans="1:17" x14ac:dyDescent="0.25">
      <c r="A21" s="61" t="s">
        <v>93</v>
      </c>
      <c r="C21" s="62">
        <v>0</v>
      </c>
      <c r="D21" s="62"/>
      <c r="E21" s="62">
        <v>0</v>
      </c>
      <c r="F21" s="62"/>
      <c r="G21" s="62">
        <v>0</v>
      </c>
      <c r="H21" s="62"/>
      <c r="I21" s="62">
        <v>0</v>
      </c>
      <c r="J21" s="62"/>
      <c r="K21" s="62">
        <v>150000</v>
      </c>
      <c r="L21" s="62"/>
      <c r="M21" s="62">
        <v>6560455876</v>
      </c>
      <c r="N21" s="62"/>
      <c r="O21" s="62">
        <v>3027342787</v>
      </c>
      <c r="P21" s="62"/>
      <c r="Q21" s="62">
        <v>3533113089</v>
      </c>
    </row>
    <row r="22" spans="1:17" x14ac:dyDescent="0.25">
      <c r="A22" s="61" t="s">
        <v>154</v>
      </c>
      <c r="C22" s="62">
        <v>0</v>
      </c>
      <c r="D22" s="62"/>
      <c r="E22" s="62">
        <v>0</v>
      </c>
      <c r="F22" s="62"/>
      <c r="G22" s="62">
        <v>0</v>
      </c>
      <c r="H22" s="62"/>
      <c r="I22" s="62">
        <v>0</v>
      </c>
      <c r="J22" s="62"/>
      <c r="K22" s="62">
        <v>355000</v>
      </c>
      <c r="L22" s="62"/>
      <c r="M22" s="62">
        <v>2585211535</v>
      </c>
      <c r="N22" s="62"/>
      <c r="O22" s="62">
        <v>2533726456</v>
      </c>
      <c r="P22" s="62"/>
      <c r="Q22" s="62">
        <v>51485079</v>
      </c>
    </row>
    <row r="23" spans="1:17" x14ac:dyDescent="0.25">
      <c r="A23" s="61" t="s">
        <v>133</v>
      </c>
      <c r="C23" s="62">
        <v>0</v>
      </c>
      <c r="D23" s="62"/>
      <c r="E23" s="62">
        <v>0</v>
      </c>
      <c r="F23" s="62"/>
      <c r="G23" s="62">
        <v>0</v>
      </c>
      <c r="H23" s="62"/>
      <c r="I23" s="62">
        <v>0</v>
      </c>
      <c r="J23" s="62"/>
      <c r="K23" s="62">
        <v>252000</v>
      </c>
      <c r="L23" s="62"/>
      <c r="M23" s="62">
        <v>1568531407</v>
      </c>
      <c r="N23" s="62"/>
      <c r="O23" s="62">
        <v>1537815578</v>
      </c>
      <c r="P23" s="62"/>
      <c r="Q23" s="62">
        <v>30715829</v>
      </c>
    </row>
    <row r="24" spans="1:17" x14ac:dyDescent="0.25">
      <c r="A24" s="61" t="s">
        <v>134</v>
      </c>
      <c r="C24" s="62">
        <v>0</v>
      </c>
      <c r="D24" s="62"/>
      <c r="E24" s="62">
        <v>0</v>
      </c>
      <c r="F24" s="62"/>
      <c r="G24" s="62">
        <v>0</v>
      </c>
      <c r="H24" s="62"/>
      <c r="I24" s="62">
        <v>0</v>
      </c>
      <c r="J24" s="62"/>
      <c r="K24" s="62">
        <v>59720</v>
      </c>
      <c r="L24" s="62"/>
      <c r="M24" s="62">
        <v>6674181310</v>
      </c>
      <c r="N24" s="62"/>
      <c r="O24" s="62">
        <v>6319841036</v>
      </c>
      <c r="P24" s="62"/>
      <c r="Q24" s="62">
        <v>354340274</v>
      </c>
    </row>
    <row r="25" spans="1:17" x14ac:dyDescent="0.25">
      <c r="A25" s="61" t="s">
        <v>151</v>
      </c>
      <c r="C25" s="62">
        <v>0</v>
      </c>
      <c r="D25" s="62"/>
      <c r="E25" s="62">
        <v>0</v>
      </c>
      <c r="F25" s="62"/>
      <c r="G25" s="62">
        <v>0</v>
      </c>
      <c r="H25" s="62"/>
      <c r="I25" s="62">
        <v>0</v>
      </c>
      <c r="J25" s="62"/>
      <c r="K25" s="62">
        <v>5521</v>
      </c>
      <c r="L25" s="62"/>
      <c r="M25" s="62">
        <v>695897445</v>
      </c>
      <c r="N25" s="62"/>
      <c r="O25" s="62">
        <v>698423822</v>
      </c>
      <c r="P25" s="62"/>
      <c r="Q25" s="62">
        <v>-2526377</v>
      </c>
    </row>
    <row r="26" spans="1:17" x14ac:dyDescent="0.25">
      <c r="A26" s="61" t="s">
        <v>20</v>
      </c>
      <c r="C26" s="62">
        <v>0</v>
      </c>
      <c r="D26" s="62"/>
      <c r="E26" s="62">
        <v>0</v>
      </c>
      <c r="F26" s="62"/>
      <c r="G26" s="62">
        <v>0</v>
      </c>
      <c r="H26" s="62"/>
      <c r="I26" s="62">
        <v>0</v>
      </c>
      <c r="J26" s="62"/>
      <c r="K26" s="62">
        <v>991007</v>
      </c>
      <c r="L26" s="62"/>
      <c r="M26" s="62">
        <v>31727895655</v>
      </c>
      <c r="N26" s="62"/>
      <c r="O26" s="62">
        <v>13914764641</v>
      </c>
      <c r="P26" s="62"/>
      <c r="Q26" s="62">
        <v>17813131014</v>
      </c>
    </row>
    <row r="27" spans="1:17" x14ac:dyDescent="0.25">
      <c r="A27" s="61" t="s">
        <v>15</v>
      </c>
      <c r="C27" s="62">
        <v>0</v>
      </c>
      <c r="D27" s="62"/>
      <c r="E27" s="62">
        <v>0</v>
      </c>
      <c r="F27" s="62"/>
      <c r="G27" s="62">
        <v>0</v>
      </c>
      <c r="H27" s="62"/>
      <c r="I27" s="62">
        <v>0</v>
      </c>
      <c r="J27" s="62"/>
      <c r="K27" s="62">
        <v>10935000</v>
      </c>
      <c r="L27" s="62"/>
      <c r="M27" s="62">
        <v>40592435825</v>
      </c>
      <c r="N27" s="62"/>
      <c r="O27" s="62">
        <v>10182042180</v>
      </c>
      <c r="P27" s="62"/>
      <c r="Q27" s="62">
        <v>30410393645</v>
      </c>
    </row>
    <row r="28" spans="1:17" x14ac:dyDescent="0.25">
      <c r="A28" s="61" t="s">
        <v>161</v>
      </c>
      <c r="C28" s="62">
        <v>0</v>
      </c>
      <c r="D28" s="62"/>
      <c r="E28" s="62">
        <v>0</v>
      </c>
      <c r="F28" s="62"/>
      <c r="G28" s="62">
        <v>0</v>
      </c>
      <c r="H28" s="62"/>
      <c r="I28" s="62">
        <v>0</v>
      </c>
      <c r="J28" s="62"/>
      <c r="K28" s="62">
        <v>2000</v>
      </c>
      <c r="L28" s="62"/>
      <c r="M28" s="62">
        <v>250387283</v>
      </c>
      <c r="N28" s="62"/>
      <c r="O28" s="62">
        <v>238206070</v>
      </c>
      <c r="P28" s="62"/>
      <c r="Q28" s="62">
        <v>12181213</v>
      </c>
    </row>
    <row r="29" spans="1:17" x14ac:dyDescent="0.25">
      <c r="A29" s="61" t="s">
        <v>124</v>
      </c>
      <c r="C29" s="62">
        <v>0</v>
      </c>
      <c r="D29" s="62"/>
      <c r="E29" s="62">
        <v>0</v>
      </c>
      <c r="F29" s="62"/>
      <c r="G29" s="62">
        <v>0</v>
      </c>
      <c r="H29" s="62"/>
      <c r="I29" s="62">
        <v>0</v>
      </c>
      <c r="J29" s="62"/>
      <c r="K29" s="62">
        <v>166485</v>
      </c>
      <c r="L29" s="62"/>
      <c r="M29" s="62">
        <v>5540508652</v>
      </c>
      <c r="N29" s="62"/>
      <c r="O29" s="62">
        <v>5389373833</v>
      </c>
      <c r="P29" s="62"/>
      <c r="Q29" s="62">
        <v>151134819</v>
      </c>
    </row>
    <row r="30" spans="1:17" x14ac:dyDescent="0.25">
      <c r="A30" s="61" t="s">
        <v>128</v>
      </c>
      <c r="C30" s="62">
        <v>0</v>
      </c>
      <c r="D30" s="62"/>
      <c r="E30" s="62">
        <v>0</v>
      </c>
      <c r="F30" s="62"/>
      <c r="G30" s="62">
        <v>0</v>
      </c>
      <c r="H30" s="62"/>
      <c r="I30" s="62">
        <v>0</v>
      </c>
      <c r="J30" s="62"/>
      <c r="K30" s="62">
        <v>80000</v>
      </c>
      <c r="L30" s="62"/>
      <c r="M30" s="62">
        <v>3034635909</v>
      </c>
      <c r="N30" s="62"/>
      <c r="O30" s="62">
        <v>2998580052</v>
      </c>
      <c r="P30" s="62"/>
      <c r="Q30" s="62">
        <v>36055857</v>
      </c>
    </row>
    <row r="31" spans="1:17" x14ac:dyDescent="0.25">
      <c r="A31" s="61" t="s">
        <v>156</v>
      </c>
      <c r="C31" s="62">
        <v>0</v>
      </c>
      <c r="D31" s="62"/>
      <c r="E31" s="62">
        <v>0</v>
      </c>
      <c r="F31" s="62"/>
      <c r="G31" s="62">
        <v>0</v>
      </c>
      <c r="H31" s="62"/>
      <c r="I31" s="62">
        <v>0</v>
      </c>
      <c r="J31" s="62"/>
      <c r="K31" s="62">
        <v>20000</v>
      </c>
      <c r="L31" s="62"/>
      <c r="M31" s="62">
        <v>910748624</v>
      </c>
      <c r="N31" s="62"/>
      <c r="O31" s="62">
        <v>883612992</v>
      </c>
      <c r="P31" s="62"/>
      <c r="Q31" s="62">
        <v>27135632</v>
      </c>
    </row>
    <row r="32" spans="1:17" x14ac:dyDescent="0.25">
      <c r="A32" s="61" t="s">
        <v>136</v>
      </c>
      <c r="C32" s="62">
        <v>0</v>
      </c>
      <c r="D32" s="62"/>
      <c r="E32" s="62">
        <v>0</v>
      </c>
      <c r="F32" s="62"/>
      <c r="G32" s="62">
        <v>0</v>
      </c>
      <c r="H32" s="62"/>
      <c r="I32" s="62">
        <v>0</v>
      </c>
      <c r="J32" s="62"/>
      <c r="K32" s="62">
        <v>436000</v>
      </c>
      <c r="L32" s="62"/>
      <c r="M32" s="62">
        <v>2074671849</v>
      </c>
      <c r="N32" s="62"/>
      <c r="O32" s="62">
        <v>2138053139</v>
      </c>
      <c r="P32" s="62"/>
      <c r="Q32" s="62">
        <v>-63381290</v>
      </c>
    </row>
    <row r="33" spans="1:17" x14ac:dyDescent="0.25">
      <c r="A33" s="61" t="s">
        <v>122</v>
      </c>
      <c r="C33" s="62">
        <v>0</v>
      </c>
      <c r="D33" s="62"/>
      <c r="E33" s="62">
        <v>0</v>
      </c>
      <c r="F33" s="62"/>
      <c r="G33" s="62">
        <v>0</v>
      </c>
      <c r="H33" s="62"/>
      <c r="I33" s="62">
        <v>0</v>
      </c>
      <c r="J33" s="62"/>
      <c r="K33" s="62">
        <v>78000</v>
      </c>
      <c r="L33" s="62"/>
      <c r="M33" s="62">
        <v>4645387931</v>
      </c>
      <c r="N33" s="62"/>
      <c r="O33" s="62">
        <v>4535510656</v>
      </c>
      <c r="P33" s="62"/>
      <c r="Q33" s="62">
        <v>109877275</v>
      </c>
    </row>
    <row r="34" spans="1:17" x14ac:dyDescent="0.25">
      <c r="A34" s="61" t="s">
        <v>125</v>
      </c>
      <c r="C34" s="62">
        <v>0</v>
      </c>
      <c r="D34" s="62"/>
      <c r="E34" s="62">
        <v>0</v>
      </c>
      <c r="F34" s="62"/>
      <c r="G34" s="62">
        <v>0</v>
      </c>
      <c r="H34" s="62"/>
      <c r="I34" s="62">
        <v>0</v>
      </c>
      <c r="J34" s="62"/>
      <c r="K34" s="62">
        <v>120000</v>
      </c>
      <c r="L34" s="62"/>
      <c r="M34" s="62">
        <v>2234797794</v>
      </c>
      <c r="N34" s="62"/>
      <c r="O34" s="62">
        <v>2156175296</v>
      </c>
      <c r="P34" s="62"/>
      <c r="Q34" s="62">
        <v>78622498</v>
      </c>
    </row>
    <row r="35" spans="1:17" x14ac:dyDescent="0.25">
      <c r="A35" s="61" t="s">
        <v>127</v>
      </c>
      <c r="C35" s="62">
        <v>0</v>
      </c>
      <c r="D35" s="62"/>
      <c r="E35" s="62">
        <v>0</v>
      </c>
      <c r="F35" s="62"/>
      <c r="G35" s="62">
        <v>0</v>
      </c>
      <c r="H35" s="62"/>
      <c r="I35" s="62">
        <v>0</v>
      </c>
      <c r="J35" s="62"/>
      <c r="K35" s="62">
        <v>30000</v>
      </c>
      <c r="L35" s="62"/>
      <c r="M35" s="62">
        <v>838662543</v>
      </c>
      <c r="N35" s="62"/>
      <c r="O35" s="62">
        <v>813504212</v>
      </c>
      <c r="P35" s="62"/>
      <c r="Q35" s="62">
        <v>25158331</v>
      </c>
    </row>
    <row r="36" spans="1:17" x14ac:dyDescent="0.25">
      <c r="A36" s="61" t="s">
        <v>140</v>
      </c>
      <c r="C36" s="62">
        <v>0</v>
      </c>
      <c r="D36" s="62"/>
      <c r="E36" s="62">
        <v>0</v>
      </c>
      <c r="F36" s="62"/>
      <c r="G36" s="62">
        <v>0</v>
      </c>
      <c r="H36" s="62"/>
      <c r="I36" s="62">
        <v>0</v>
      </c>
      <c r="J36" s="62"/>
      <c r="K36" s="62">
        <v>45000</v>
      </c>
      <c r="L36" s="62"/>
      <c r="M36" s="62">
        <v>908064678</v>
      </c>
      <c r="N36" s="62"/>
      <c r="O36" s="62">
        <v>871336309</v>
      </c>
      <c r="P36" s="62"/>
      <c r="Q36" s="62">
        <v>36728369</v>
      </c>
    </row>
    <row r="37" spans="1:17" x14ac:dyDescent="0.25">
      <c r="A37" s="61" t="s">
        <v>141</v>
      </c>
      <c r="C37" s="62">
        <v>0</v>
      </c>
      <c r="D37" s="62"/>
      <c r="E37" s="62">
        <v>0</v>
      </c>
      <c r="F37" s="62"/>
      <c r="G37" s="62">
        <v>0</v>
      </c>
      <c r="H37" s="62"/>
      <c r="I37" s="62">
        <v>0</v>
      </c>
      <c r="J37" s="62"/>
      <c r="K37" s="62">
        <v>110000</v>
      </c>
      <c r="L37" s="62"/>
      <c r="M37" s="62">
        <v>598020483</v>
      </c>
      <c r="N37" s="62"/>
      <c r="O37" s="62">
        <v>589908544</v>
      </c>
      <c r="P37" s="62"/>
      <c r="Q37" s="62">
        <v>8111939</v>
      </c>
    </row>
    <row r="38" spans="1:17" x14ac:dyDescent="0.25">
      <c r="A38" s="61" t="s">
        <v>152</v>
      </c>
      <c r="C38" s="62">
        <v>0</v>
      </c>
      <c r="D38" s="62"/>
      <c r="E38" s="62">
        <v>0</v>
      </c>
      <c r="F38" s="62"/>
      <c r="G38" s="62">
        <v>0</v>
      </c>
      <c r="H38" s="62"/>
      <c r="I38" s="62">
        <v>0</v>
      </c>
      <c r="J38" s="62"/>
      <c r="K38" s="62">
        <v>170000</v>
      </c>
      <c r="L38" s="62"/>
      <c r="M38" s="62">
        <v>2714253536</v>
      </c>
      <c r="N38" s="62"/>
      <c r="O38" s="62">
        <v>2605968324</v>
      </c>
      <c r="P38" s="62"/>
      <c r="Q38" s="62">
        <v>108285212</v>
      </c>
    </row>
    <row r="39" spans="1:17" x14ac:dyDescent="0.25">
      <c r="A39" s="61" t="s">
        <v>160</v>
      </c>
      <c r="C39" s="62">
        <v>0</v>
      </c>
      <c r="D39" s="62"/>
      <c r="E39" s="62">
        <v>0</v>
      </c>
      <c r="F39" s="62"/>
      <c r="G39" s="62">
        <v>0</v>
      </c>
      <c r="H39" s="62"/>
      <c r="I39" s="62">
        <v>0</v>
      </c>
      <c r="J39" s="62"/>
      <c r="K39" s="62">
        <v>6000</v>
      </c>
      <c r="L39" s="62"/>
      <c r="M39" s="62">
        <v>368772673</v>
      </c>
      <c r="N39" s="62"/>
      <c r="O39" s="62">
        <v>343458408</v>
      </c>
      <c r="P39" s="62"/>
      <c r="Q39" s="62">
        <v>25314265</v>
      </c>
    </row>
    <row r="40" spans="1:17" x14ac:dyDescent="0.25">
      <c r="A40" s="61" t="s">
        <v>121</v>
      </c>
      <c r="C40" s="62">
        <v>0</v>
      </c>
      <c r="D40" s="62"/>
      <c r="E40" s="62">
        <v>0</v>
      </c>
      <c r="F40" s="62"/>
      <c r="G40" s="62">
        <v>0</v>
      </c>
      <c r="H40" s="62"/>
      <c r="I40" s="62">
        <v>0</v>
      </c>
      <c r="J40" s="62"/>
      <c r="K40" s="62">
        <v>164000</v>
      </c>
      <c r="L40" s="62"/>
      <c r="M40" s="62">
        <v>2171968498</v>
      </c>
      <c r="N40" s="62"/>
      <c r="O40" s="62">
        <v>2108116555</v>
      </c>
      <c r="P40" s="62"/>
      <c r="Q40" s="62">
        <v>63851943</v>
      </c>
    </row>
    <row r="41" spans="1:17" x14ac:dyDescent="0.25">
      <c r="A41" s="61" t="s">
        <v>218</v>
      </c>
      <c r="C41" s="62">
        <v>0</v>
      </c>
      <c r="D41" s="62"/>
      <c r="E41" s="62">
        <v>0</v>
      </c>
      <c r="F41" s="62"/>
      <c r="G41" s="62">
        <v>0</v>
      </c>
      <c r="H41" s="62"/>
      <c r="I41" s="62">
        <v>0</v>
      </c>
      <c r="J41" s="62"/>
      <c r="K41" s="62">
        <v>6000000</v>
      </c>
      <c r="L41" s="62"/>
      <c r="M41" s="62">
        <v>61764906806</v>
      </c>
      <c r="N41" s="62"/>
      <c r="O41" s="62">
        <v>24138000000</v>
      </c>
      <c r="P41" s="62"/>
      <c r="Q41" s="62">
        <v>37626906806</v>
      </c>
    </row>
    <row r="42" spans="1:17" x14ac:dyDescent="0.25">
      <c r="A42" s="61" t="s">
        <v>19</v>
      </c>
      <c r="C42" s="62">
        <v>0</v>
      </c>
      <c r="D42" s="62"/>
      <c r="E42" s="62">
        <v>0</v>
      </c>
      <c r="F42" s="62"/>
      <c r="G42" s="62">
        <v>0</v>
      </c>
      <c r="H42" s="62"/>
      <c r="I42" s="62">
        <v>0</v>
      </c>
      <c r="J42" s="62"/>
      <c r="K42" s="62">
        <v>10000000</v>
      </c>
      <c r="L42" s="62"/>
      <c r="M42" s="62">
        <v>320978747574</v>
      </c>
      <c r="N42" s="62"/>
      <c r="O42" s="62">
        <v>-695443087896</v>
      </c>
      <c r="P42" s="62"/>
      <c r="Q42" s="62">
        <v>1016421835470</v>
      </c>
    </row>
    <row r="43" spans="1:17" x14ac:dyDescent="0.25">
      <c r="A43" s="61" t="s">
        <v>145</v>
      </c>
      <c r="C43" s="62">
        <v>0</v>
      </c>
      <c r="D43" s="62"/>
      <c r="E43" s="62">
        <v>0</v>
      </c>
      <c r="F43" s="62"/>
      <c r="G43" s="62">
        <v>0</v>
      </c>
      <c r="H43" s="62"/>
      <c r="I43" s="62">
        <v>0</v>
      </c>
      <c r="J43" s="62"/>
      <c r="K43" s="62">
        <v>742500</v>
      </c>
      <c r="L43" s="62"/>
      <c r="M43" s="62">
        <v>5193994921</v>
      </c>
      <c r="N43" s="62"/>
      <c r="O43" s="62">
        <v>5238891573</v>
      </c>
      <c r="P43" s="62"/>
      <c r="Q43" s="62">
        <v>-44896652</v>
      </c>
    </row>
    <row r="44" spans="1:17" x14ac:dyDescent="0.25">
      <c r="A44" s="61" t="s">
        <v>97</v>
      </c>
      <c r="C44" s="62">
        <v>0</v>
      </c>
      <c r="D44" s="62"/>
      <c r="E44" s="62">
        <v>0</v>
      </c>
      <c r="F44" s="62"/>
      <c r="G44" s="62">
        <v>0</v>
      </c>
      <c r="H44" s="62"/>
      <c r="I44" s="62">
        <v>0</v>
      </c>
      <c r="J44" s="62"/>
      <c r="K44" s="62">
        <v>400000</v>
      </c>
      <c r="L44" s="62"/>
      <c r="M44" s="62">
        <v>49957548934</v>
      </c>
      <c r="N44" s="62"/>
      <c r="O44" s="62">
        <v>29945556100</v>
      </c>
      <c r="P44" s="62"/>
      <c r="Q44" s="62">
        <v>20011992834</v>
      </c>
    </row>
    <row r="45" spans="1:17" x14ac:dyDescent="0.25">
      <c r="A45" s="61" t="s">
        <v>157</v>
      </c>
      <c r="C45" s="62">
        <v>0</v>
      </c>
      <c r="D45" s="62"/>
      <c r="E45" s="62">
        <v>0</v>
      </c>
      <c r="F45" s="62"/>
      <c r="G45" s="62">
        <v>0</v>
      </c>
      <c r="H45" s="62"/>
      <c r="I45" s="62">
        <v>0</v>
      </c>
      <c r="J45" s="62"/>
      <c r="K45" s="62">
        <v>258500</v>
      </c>
      <c r="L45" s="62"/>
      <c r="M45" s="62">
        <v>4917880427</v>
      </c>
      <c r="N45" s="62"/>
      <c r="O45" s="62">
        <v>4556600977</v>
      </c>
      <c r="P45" s="62"/>
      <c r="Q45" s="62">
        <v>361279450</v>
      </c>
    </row>
    <row r="46" spans="1:17" x14ac:dyDescent="0.25">
      <c r="A46" s="61" t="s">
        <v>98</v>
      </c>
      <c r="C46" s="62">
        <v>0</v>
      </c>
      <c r="D46" s="62"/>
      <c r="E46" s="62">
        <v>0</v>
      </c>
      <c r="F46" s="62"/>
      <c r="G46" s="62">
        <v>0</v>
      </c>
      <c r="H46" s="62"/>
      <c r="I46" s="62">
        <v>0</v>
      </c>
      <c r="J46" s="62"/>
      <c r="K46" s="62">
        <v>1400000</v>
      </c>
      <c r="L46" s="62"/>
      <c r="M46" s="62">
        <v>85175959157</v>
      </c>
      <c r="N46" s="62"/>
      <c r="O46" s="62">
        <v>96765843650</v>
      </c>
      <c r="P46" s="62"/>
      <c r="Q46" s="62">
        <v>-11589884493</v>
      </c>
    </row>
    <row r="47" spans="1:17" x14ac:dyDescent="0.25">
      <c r="A47" s="61" t="s">
        <v>146</v>
      </c>
      <c r="C47" s="62">
        <v>0</v>
      </c>
      <c r="D47" s="62"/>
      <c r="E47" s="62">
        <v>0</v>
      </c>
      <c r="F47" s="62"/>
      <c r="G47" s="62">
        <v>0</v>
      </c>
      <c r="H47" s="62"/>
      <c r="I47" s="62">
        <v>0</v>
      </c>
      <c r="J47" s="62"/>
      <c r="K47" s="62">
        <v>177000</v>
      </c>
      <c r="L47" s="62"/>
      <c r="M47" s="62">
        <v>2086739664</v>
      </c>
      <c r="N47" s="62"/>
      <c r="O47" s="62">
        <v>2192851956</v>
      </c>
      <c r="P47" s="62"/>
      <c r="Q47" s="62">
        <v>-106112292</v>
      </c>
    </row>
    <row r="48" spans="1:17" x14ac:dyDescent="0.25">
      <c r="A48" s="61" t="s">
        <v>142</v>
      </c>
      <c r="C48" s="62">
        <v>0</v>
      </c>
      <c r="D48" s="62"/>
      <c r="E48" s="62">
        <v>0</v>
      </c>
      <c r="F48" s="62"/>
      <c r="G48" s="62">
        <v>0</v>
      </c>
      <c r="H48" s="62"/>
      <c r="I48" s="62">
        <v>0</v>
      </c>
      <c r="J48" s="62"/>
      <c r="K48" s="62">
        <v>75000</v>
      </c>
      <c r="L48" s="62"/>
      <c r="M48" s="62">
        <v>770885778</v>
      </c>
      <c r="N48" s="62"/>
      <c r="O48" s="62">
        <v>864434593</v>
      </c>
      <c r="P48" s="62"/>
      <c r="Q48" s="62">
        <v>-93548815</v>
      </c>
    </row>
    <row r="49" spans="1:20" x14ac:dyDescent="0.25">
      <c r="A49" s="61" t="s">
        <v>149</v>
      </c>
      <c r="C49" s="62">
        <v>0</v>
      </c>
      <c r="D49" s="62"/>
      <c r="E49" s="62">
        <v>0</v>
      </c>
      <c r="F49" s="62"/>
      <c r="G49" s="62">
        <v>0</v>
      </c>
      <c r="H49" s="62"/>
      <c r="I49" s="62">
        <v>0</v>
      </c>
      <c r="J49" s="62"/>
      <c r="K49" s="62">
        <v>2000</v>
      </c>
      <c r="L49" s="62"/>
      <c r="M49" s="62">
        <v>186702581</v>
      </c>
      <c r="N49" s="62"/>
      <c r="O49" s="62">
        <v>181988720</v>
      </c>
      <c r="P49" s="62"/>
      <c r="Q49" s="62">
        <v>4713861</v>
      </c>
    </row>
    <row r="50" spans="1:20" x14ac:dyDescent="0.25">
      <c r="A50" s="61" t="s">
        <v>17</v>
      </c>
      <c r="C50" s="62">
        <v>0</v>
      </c>
      <c r="D50" s="62"/>
      <c r="E50" s="62">
        <v>0</v>
      </c>
      <c r="F50" s="62"/>
      <c r="G50" s="62">
        <v>0</v>
      </c>
      <c r="H50" s="62"/>
      <c r="I50" s="62">
        <v>0</v>
      </c>
      <c r="J50" s="62"/>
      <c r="K50" s="62">
        <v>2937432</v>
      </c>
      <c r="L50" s="62"/>
      <c r="M50" s="62">
        <v>18939388976</v>
      </c>
      <c r="N50" s="62"/>
      <c r="O50" s="62">
        <v>8985258610</v>
      </c>
      <c r="P50" s="62"/>
      <c r="Q50" s="62">
        <v>9954130366</v>
      </c>
    </row>
    <row r="51" spans="1:20" x14ac:dyDescent="0.25">
      <c r="A51" s="61" t="s">
        <v>158</v>
      </c>
      <c r="C51" s="62">
        <v>0</v>
      </c>
      <c r="D51" s="62"/>
      <c r="E51" s="62">
        <v>0</v>
      </c>
      <c r="F51" s="62"/>
      <c r="G51" s="62">
        <v>0</v>
      </c>
      <c r="H51" s="62"/>
      <c r="I51" s="62">
        <v>0</v>
      </c>
      <c r="J51" s="62"/>
      <c r="K51" s="62">
        <v>70000</v>
      </c>
      <c r="L51" s="62"/>
      <c r="M51" s="62">
        <v>2574643620</v>
      </c>
      <c r="N51" s="62"/>
      <c r="O51" s="62">
        <v>2509927867</v>
      </c>
      <c r="P51" s="62"/>
      <c r="Q51" s="62">
        <v>64715753</v>
      </c>
    </row>
    <row r="52" spans="1:20" x14ac:dyDescent="0.25">
      <c r="A52" s="61" t="s">
        <v>137</v>
      </c>
      <c r="C52" s="62">
        <v>0</v>
      </c>
      <c r="D52" s="62"/>
      <c r="E52" s="62">
        <v>0</v>
      </c>
      <c r="F52" s="62"/>
      <c r="G52" s="62">
        <v>0</v>
      </c>
      <c r="H52" s="62"/>
      <c r="I52" s="62">
        <v>0</v>
      </c>
      <c r="J52" s="62"/>
      <c r="K52" s="62">
        <v>136000</v>
      </c>
      <c r="L52" s="62"/>
      <c r="M52" s="62">
        <v>2049864194</v>
      </c>
      <c r="N52" s="62"/>
      <c r="O52" s="62">
        <v>2004773510</v>
      </c>
      <c r="P52" s="62"/>
      <c r="Q52" s="62">
        <v>45090684</v>
      </c>
    </row>
    <row r="53" spans="1:20" x14ac:dyDescent="0.25">
      <c r="A53" s="61" t="s">
        <v>168</v>
      </c>
      <c r="C53" s="62">
        <v>0</v>
      </c>
      <c r="D53" s="62"/>
      <c r="E53" s="62">
        <v>0</v>
      </c>
      <c r="F53" s="62"/>
      <c r="G53" s="62">
        <v>0</v>
      </c>
      <c r="H53" s="62"/>
      <c r="I53" s="62">
        <v>0</v>
      </c>
      <c r="J53" s="62"/>
      <c r="K53" s="62">
        <v>232127</v>
      </c>
      <c r="L53" s="62"/>
      <c r="M53" s="62">
        <v>4216029478</v>
      </c>
      <c r="N53" s="62"/>
      <c r="O53" s="62">
        <v>373694578</v>
      </c>
      <c r="P53" s="62"/>
      <c r="Q53" s="62">
        <v>3842334900</v>
      </c>
    </row>
    <row r="54" spans="1:20" x14ac:dyDescent="0.25">
      <c r="A54" s="61" t="s">
        <v>219</v>
      </c>
      <c r="C54" s="62">
        <v>0</v>
      </c>
      <c r="D54" s="62"/>
      <c r="E54" s="62">
        <v>0</v>
      </c>
      <c r="F54" s="62"/>
      <c r="G54" s="62">
        <v>0</v>
      </c>
      <c r="H54" s="62"/>
      <c r="I54" s="62">
        <v>0</v>
      </c>
      <c r="J54" s="62"/>
      <c r="K54" s="62">
        <v>1716150</v>
      </c>
      <c r="L54" s="62"/>
      <c r="M54" s="62">
        <v>488550823669</v>
      </c>
      <c r="N54" s="62"/>
      <c r="O54" s="62">
        <v>474820949700</v>
      </c>
      <c r="P54" s="62"/>
      <c r="Q54" s="62">
        <v>13729873969</v>
      </c>
    </row>
    <row r="55" spans="1:20" x14ac:dyDescent="0.25">
      <c r="A55" s="61" t="s">
        <v>30</v>
      </c>
      <c r="C55" s="62">
        <v>0</v>
      </c>
      <c r="D55" s="62"/>
      <c r="E55" s="62">
        <v>0</v>
      </c>
      <c r="F55" s="62"/>
      <c r="G55" s="62">
        <v>0</v>
      </c>
      <c r="H55" s="62"/>
      <c r="I55" s="62">
        <v>0</v>
      </c>
      <c r="J55" s="62"/>
      <c r="K55" s="62">
        <v>50000</v>
      </c>
      <c r="L55" s="62"/>
      <c r="M55" s="62">
        <v>47991300000</v>
      </c>
      <c r="N55" s="62"/>
      <c r="O55" s="62">
        <v>48000000000</v>
      </c>
      <c r="P55" s="62"/>
      <c r="Q55" s="62">
        <v>-8700000</v>
      </c>
    </row>
    <row r="56" spans="1:20" x14ac:dyDescent="0.25">
      <c r="A56" s="61" t="s">
        <v>81</v>
      </c>
      <c r="C56" s="62">
        <v>0</v>
      </c>
      <c r="D56" s="62"/>
      <c r="E56" s="62">
        <v>0</v>
      </c>
      <c r="F56" s="62"/>
      <c r="G56" s="62">
        <v>0</v>
      </c>
      <c r="H56" s="62"/>
      <c r="I56" s="62">
        <v>0</v>
      </c>
      <c r="J56" s="62"/>
      <c r="K56" s="62">
        <v>20728</v>
      </c>
      <c r="L56" s="62"/>
      <c r="M56" s="62">
        <v>19895273329</v>
      </c>
      <c r="N56" s="62"/>
      <c r="O56" s="62">
        <v>20195147895</v>
      </c>
      <c r="P56" s="62"/>
      <c r="Q56" s="62">
        <v>-299874566</v>
      </c>
    </row>
    <row r="57" spans="1:20" x14ac:dyDescent="0.25">
      <c r="A57" s="61" t="s">
        <v>103</v>
      </c>
      <c r="C57" s="62">
        <v>0</v>
      </c>
      <c r="D57" s="62"/>
      <c r="E57" s="62">
        <v>0</v>
      </c>
      <c r="F57" s="62"/>
      <c r="G57" s="62">
        <v>0</v>
      </c>
      <c r="H57" s="62"/>
      <c r="I57" s="62">
        <v>0</v>
      </c>
      <c r="J57" s="62"/>
      <c r="K57" s="62">
        <v>272637</v>
      </c>
      <c r="L57" s="62"/>
      <c r="M57" s="62">
        <v>272593308909</v>
      </c>
      <c r="N57" s="62"/>
      <c r="O57" s="62">
        <v>272984216851</v>
      </c>
      <c r="P57" s="62"/>
      <c r="Q57" s="62">
        <v>-390907942</v>
      </c>
    </row>
    <row r="58" spans="1:20" x14ac:dyDescent="0.25">
      <c r="A58" s="63" t="s">
        <v>80</v>
      </c>
      <c r="C58" s="64">
        <v>0</v>
      </c>
      <c r="D58" s="62"/>
      <c r="E58" s="64">
        <v>0</v>
      </c>
      <c r="F58" s="62"/>
      <c r="G58" s="64">
        <v>0</v>
      </c>
      <c r="H58" s="62"/>
      <c r="I58" s="64">
        <v>0</v>
      </c>
      <c r="J58" s="62"/>
      <c r="K58" s="64">
        <v>51880</v>
      </c>
      <c r="L58" s="62"/>
      <c r="M58" s="64">
        <v>51842387000</v>
      </c>
      <c r="N58" s="62"/>
      <c r="O58" s="64">
        <v>50805539260</v>
      </c>
      <c r="P58" s="62"/>
      <c r="Q58" s="64">
        <v>1036847740</v>
      </c>
    </row>
    <row r="59" spans="1:20" s="65" customFormat="1" ht="21" x14ac:dyDescent="0.25">
      <c r="A59" s="65" t="s">
        <v>109</v>
      </c>
      <c r="C59" s="66"/>
      <c r="D59" s="66"/>
      <c r="E59" s="66">
        <f>SUM(E6:E58)</f>
        <v>0</v>
      </c>
      <c r="F59" s="66"/>
      <c r="G59" s="66">
        <f>SUM(G6:G58)</f>
        <v>0</v>
      </c>
      <c r="H59" s="66"/>
      <c r="I59" s="66">
        <f>SUM(I6:I58)</f>
        <v>0</v>
      </c>
      <c r="J59" s="66"/>
      <c r="K59" s="66"/>
      <c r="L59" s="66"/>
      <c r="M59" s="66">
        <f>SUM(M6:M58)</f>
        <v>1815180216099</v>
      </c>
      <c r="N59" s="66"/>
      <c r="O59" s="66">
        <f>SUM(O6:O58)</f>
        <v>498920099774</v>
      </c>
      <c r="P59" s="66"/>
      <c r="Q59" s="66">
        <f>SUM(Q6:Q58)</f>
        <v>1316260116325</v>
      </c>
      <c r="S59" s="13"/>
      <c r="T59" s="13"/>
    </row>
    <row r="60" spans="1:20" x14ac:dyDescent="0.25">
      <c r="G60" s="62"/>
      <c r="I60" s="67"/>
      <c r="O60" s="67"/>
      <c r="Q60" s="91"/>
    </row>
    <row r="61" spans="1:20" x14ac:dyDescent="0.25">
      <c r="I61" s="67"/>
      <c r="M61" s="67"/>
      <c r="O61" s="67"/>
      <c r="Q61" s="91"/>
    </row>
    <row r="62" spans="1:20" x14ac:dyDescent="0.25">
      <c r="I62" s="67"/>
      <c r="M62" s="67"/>
      <c r="O62" s="67"/>
      <c r="Q62" s="91"/>
    </row>
    <row r="63" spans="1:20" x14ac:dyDescent="0.25">
      <c r="I63" s="67"/>
      <c r="M63" s="67"/>
      <c r="O63" s="67"/>
      <c r="Q63" s="91"/>
    </row>
    <row r="64" spans="1:20" x14ac:dyDescent="0.25">
      <c r="M64" s="67"/>
      <c r="O64" s="67"/>
      <c r="Q64" s="67"/>
    </row>
    <row r="65" spans="17:17" x14ac:dyDescent="0.25">
      <c r="Q65" s="67"/>
    </row>
    <row r="66" spans="17:17" x14ac:dyDescent="0.25">
      <c r="Q66" s="67"/>
    </row>
    <row r="67" spans="17:17" x14ac:dyDescent="0.25">
      <c r="Q67" s="68"/>
    </row>
  </sheetData>
  <sheetProtection algorithmName="SHA-512" hashValue="69kCs/LWappwYZts4f7P6kVI/pQaMKCIZ0xDJPhuvKWSXrgfHdhPuT+mU4QAf0qunlTb7krZlBGW4PbhnUI3kA==" saltValue="0yjhTYzdCSSA94cj+YdtVQ==" spinCount="100000" sheet="1" objects="1" scenarios="1" selectLockedCells="1" autoFilter="0" selectUnlockedCells="1"/>
  <mergeCells count="14">
    <mergeCell ref="A3:Q3"/>
    <mergeCell ref="A2:Q2"/>
    <mergeCell ref="A1:Q1"/>
    <mergeCell ref="K5"/>
    <mergeCell ref="M5"/>
    <mergeCell ref="O5"/>
    <mergeCell ref="Q5"/>
    <mergeCell ref="K4:Q4"/>
    <mergeCell ref="A4:A5"/>
    <mergeCell ref="C5"/>
    <mergeCell ref="E5"/>
    <mergeCell ref="G5"/>
    <mergeCell ref="I5"/>
    <mergeCell ref="C4:I4"/>
  </mergeCells>
  <printOptions horizontalCentered="1"/>
  <pageMargins left="0" right="0" top="0.75" bottom="0.75" header="0.3" footer="0.3"/>
  <pageSetup paperSize="9" scale="77" orientation="landscape" r:id="rId1"/>
  <rowBreaks count="1" manualBreakCount="1">
    <brk id="3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0</vt:lpstr>
      <vt:lpstr>سهام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'0'!Print_Area</vt:lpstr>
      <vt:lpstr>'اوراق مشارکت'!Print_Area</vt:lpstr>
      <vt:lpstr>'تعدیل قیمت'!Print_Area</vt:lpstr>
      <vt:lpstr>سپرده!Print_Area</vt:lpstr>
      <vt:lpstr>'درآمد ناشی از فروش'!Print_Titles</vt:lpstr>
      <vt:lpstr>'سرمایه‌گذاری در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Solmaz 2264. Nateghi</dc:creator>
  <cp:lastModifiedBy>Mehdi 2187. Nikpey</cp:lastModifiedBy>
  <cp:lastPrinted>2020-09-22T15:07:27Z</cp:lastPrinted>
  <dcterms:modified xsi:type="dcterms:W3CDTF">2020-11-29T13:20:07Z</dcterms:modified>
</cp:coreProperties>
</file>