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bfs01.tib.local\006-MD\001-Fund\001-Sabad\صندوق و سبد\افشای پرتفوی برای سازمان\صندوق سپاس\99\10\"/>
    </mc:Choice>
  </mc:AlternateContent>
  <bookViews>
    <workbookView xWindow="0" yWindow="0" windowWidth="28800" windowHeight="12300" tabRatio="917" firstSheet="4" activeTab="15"/>
  </bookViews>
  <sheets>
    <sheet name="0" sheetId="16" r:id="rId1"/>
    <sheet name="سهام" sheetId="1" r:id="rId2"/>
    <sheet name="تبعی" sheetId="17" r:id="rId3"/>
    <sheet name="اوراق مشارکت" sheetId="3" r:id="rId4"/>
    <sheet name="تعدیل قیمت" sheetId="4" r:id="rId5"/>
    <sheet name="گواهی سپرده" sheetId="18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_xlnm.Print_Area" localSheetId="0">'0'!$A$1:$T$33</definedName>
    <definedName name="_xlnm.Print_Area" localSheetId="3">'اوراق مشارکت'!$A$1:$AK$22</definedName>
    <definedName name="_xlnm.Print_Area" localSheetId="2">تبعی!$A$1:$Q$13</definedName>
    <definedName name="_xlnm.Print_Area" localSheetId="4">'تعدیل قیمت'!$A$1:$M$14</definedName>
    <definedName name="_xlnm.Print_Area" localSheetId="15">'جمع درآمدها'!$A$1:$G$11</definedName>
    <definedName name="_xlnm.Print_Area" localSheetId="13">'درآمد سپرده بانکی'!$A$1:$K$34</definedName>
    <definedName name="_xlnm.Print_Area" localSheetId="8">'درآمد سود سهام'!$A$1:$S$18</definedName>
    <definedName name="_xlnm.Print_Area" localSheetId="9">'درآمد ناشی از تغییر قیمت اوراق'!$A$1:$Q$54</definedName>
    <definedName name="_xlnm.Print_Area" localSheetId="10">'درآمد ناشی از فروش'!$A$1:$Q$64</definedName>
    <definedName name="_xlnm.Print_Area" localSheetId="14">'سایر درآمدها'!$A$1:$E$11</definedName>
    <definedName name="_xlnm.Print_Area" localSheetId="6">سپرده!$A$1:$S$28</definedName>
    <definedName name="_xlnm.Print_Area" localSheetId="12">'سرمایه‌گذاری در اوراق بهادار'!$A$1:$Q$21</definedName>
    <definedName name="_xlnm.Print_Area" localSheetId="11">'سرمایه‌گذاری در سهام'!$A$1:$U$65</definedName>
    <definedName name="_xlnm.Print_Area" localSheetId="7">'سود اوراق بهادار و سپرده بانکی'!$A$1:$S$44</definedName>
    <definedName name="_xlnm.Print_Area" localSheetId="1">سهام!$A$1:$Y$40</definedName>
    <definedName name="_xlnm.Print_Area" localSheetId="5">'گواهی سپرده'!$A$1:$AE$17</definedName>
    <definedName name="_xlnm.Print_Titles" localSheetId="10">'درآمد ناشی از فروش'!$1:$5</definedName>
    <definedName name="_xlnm.Print_Titles" localSheetId="11">'سرمایه‌گذاری در سهام'!$1:$5</definedName>
  </definedNames>
  <calcPr calcId="162913"/>
</workbook>
</file>

<file path=xl/calcChain.xml><?xml version="1.0" encoding="utf-8"?>
<calcChain xmlns="http://schemas.openxmlformats.org/spreadsheetml/2006/main">
  <c r="Y5" i="18" l="1"/>
  <c r="Q5" i="6"/>
  <c r="K5" i="18"/>
  <c r="K5" i="6"/>
  <c r="K25" i="11" l="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6" i="11"/>
  <c r="U7" i="11"/>
  <c r="U8" i="11"/>
  <c r="U9" i="11"/>
  <c r="U10" i="11"/>
  <c r="U11" i="11"/>
  <c r="U12" i="11"/>
  <c r="U65" i="11" s="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" i="11"/>
  <c r="C9" i="15"/>
  <c r="C8" i="15"/>
  <c r="C7" i="15"/>
  <c r="C6" i="15"/>
  <c r="I6" i="15"/>
  <c r="I7" i="15"/>
  <c r="I8" i="15"/>
  <c r="Q36" i="9"/>
  <c r="AI17" i="3"/>
  <c r="AA17" i="3"/>
  <c r="W39" i="1"/>
  <c r="C20" i="12"/>
  <c r="E20" i="12"/>
  <c r="G20" i="12"/>
  <c r="I20" i="12"/>
  <c r="K20" i="12"/>
  <c r="M20" i="12"/>
  <c r="O20" i="12"/>
  <c r="Q20" i="12"/>
  <c r="C65" i="11"/>
  <c r="E65" i="11"/>
  <c r="G65" i="11"/>
  <c r="I65" i="11"/>
  <c r="M65" i="11"/>
  <c r="O65" i="11"/>
  <c r="Q65" i="11"/>
  <c r="S65" i="11"/>
  <c r="E63" i="10"/>
  <c r="G63" i="10"/>
  <c r="I63" i="10"/>
  <c r="M63" i="10"/>
  <c r="O63" i="10"/>
  <c r="Q63" i="10"/>
  <c r="Q17" i="3"/>
  <c r="S17" i="3"/>
  <c r="W17" i="3"/>
  <c r="AG17" i="3"/>
  <c r="AK17" i="3"/>
  <c r="K5" i="17"/>
  <c r="O5" i="3"/>
  <c r="C5" i="17"/>
  <c r="E39" i="1" l="1"/>
  <c r="E10" i="14"/>
  <c r="C10" i="14"/>
  <c r="I33" i="13"/>
  <c r="E33" i="13"/>
  <c r="S17" i="8"/>
  <c r="Q17" i="8"/>
  <c r="O17" i="8"/>
  <c r="S43" i="7"/>
  <c r="Q43" i="7"/>
  <c r="O43" i="7"/>
  <c r="M43" i="7"/>
  <c r="K43" i="7"/>
  <c r="A3" i="18" l="1"/>
  <c r="A3" i="4"/>
  <c r="A3" i="17"/>
  <c r="A3" i="3"/>
  <c r="E5" i="14" l="1"/>
  <c r="C5" i="4" l="1"/>
  <c r="AC5" i="3"/>
  <c r="A3" i="15"/>
  <c r="A3" i="14"/>
  <c r="A3" i="13"/>
  <c r="A3" i="12"/>
  <c r="A3" i="11"/>
  <c r="A3" i="10"/>
  <c r="A33" i="9"/>
  <c r="A3" i="9"/>
  <c r="A3" i="8"/>
  <c r="A3" i="7"/>
  <c r="A3" i="6"/>
  <c r="Q30" i="9"/>
  <c r="I17" i="8" l="1"/>
  <c r="K17" i="8"/>
  <c r="M17" i="8"/>
  <c r="I43" i="7"/>
  <c r="K28" i="6"/>
  <c r="M28" i="6"/>
  <c r="O28" i="6"/>
  <c r="Q28" i="6"/>
  <c r="S28" i="6"/>
  <c r="G39" i="1"/>
  <c r="K39" i="1"/>
  <c r="M39" i="1"/>
  <c r="O39" i="1"/>
  <c r="U39" i="1"/>
  <c r="Y39" i="1"/>
  <c r="E30" i="9" l="1"/>
  <c r="E36" i="9" s="1"/>
  <c r="E53" i="9" s="1"/>
  <c r="G30" i="9" l="1"/>
  <c r="G36" i="9" s="1"/>
  <c r="G53" i="9" s="1"/>
  <c r="I30" i="9"/>
  <c r="I36" i="9" s="1"/>
  <c r="I53" i="9" s="1"/>
  <c r="M30" i="9"/>
  <c r="M36" i="9" s="1"/>
  <c r="M53" i="9" s="1"/>
  <c r="O30" i="9"/>
  <c r="O36" i="9" s="1"/>
  <c r="O53" i="9" s="1"/>
  <c r="Q53" i="9"/>
  <c r="G8" i="15"/>
  <c r="G6" i="15" l="1"/>
  <c r="G7" i="15" l="1"/>
  <c r="G9" i="15" s="1"/>
  <c r="I9" i="15" l="1"/>
  <c r="E6" i="15" s="1"/>
  <c r="E8" i="15" l="1"/>
  <c r="E7" i="15"/>
  <c r="E9" i="15" l="1"/>
</calcChain>
</file>

<file path=xl/sharedStrings.xml><?xml version="1.0" encoding="utf-8"?>
<sst xmlns="http://schemas.openxmlformats.org/spreadsheetml/2006/main" count="1022" uniqueCount="254">
  <si>
    <t>صندوق سرمایه‌گذاری پاداش سهامداری توسعه یکم</t>
  </si>
  <si>
    <t>صورت وضعیت پورتفوی</t>
  </si>
  <si>
    <t>نام شرکت</t>
  </si>
  <si>
    <t>1399/04/31</t>
  </si>
  <si>
    <t>تغییرات طی دوره</t>
  </si>
  <si>
    <t>1399/05/31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</si>
  <si>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</si>
  <si>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</si>
  <si>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</si>
  <si>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</si>
  <si>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</si>
  <si>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</si>
  <si>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</si>
  <si>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</si>
  <si>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 پاسارگاد</t>
  </si>
  <si>
    <t>بانک صادرات ایران</t>
  </si>
  <si>
    <t>بانک‌اقتصادنوین‌</t>
  </si>
  <si>
    <t>ریل پردازسیر</t>
  </si>
  <si>
    <t>گروه  صنایع کاغذ پارس</t>
  </si>
  <si>
    <t>مخابرات ایران</t>
  </si>
  <si>
    <t>ملی‌ صنایع‌ مس‌ ایران‌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</si>
  <si>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</si>
  <si>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</si>
  <si>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</si>
  <si>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</si>
  <si>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</si>
  <si>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</si>
  <si>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</si>
  <si>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</si>
  <si>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</si>
  <si>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سپهر14021206</t>
  </si>
  <si>
    <t>بله</t>
  </si>
  <si>
    <t>1398/12/06</t>
  </si>
  <si>
    <t>1402/12/06</t>
  </si>
  <si>
    <t>اجاره دولتي آپرورش-تمدن991118</t>
  </si>
  <si>
    <t>1395/11/18</t>
  </si>
  <si>
    <t>1399/11/18</t>
  </si>
  <si>
    <t>اجاره ریل پردازسیر021212</t>
  </si>
  <si>
    <t>1397/12/12</t>
  </si>
  <si>
    <t>1402/12/12</t>
  </si>
  <si>
    <t>صكوك مرابحه سايپا412-3ماهه 16%</t>
  </si>
  <si>
    <t>1397/12/20</t>
  </si>
  <si>
    <t>1401/12/20</t>
  </si>
  <si>
    <t>منفعت صبا اروند امید14001113</t>
  </si>
  <si>
    <t>1397/11/13</t>
  </si>
  <si>
    <t>1400/11/13</t>
  </si>
  <si>
    <t>مرابحه سلامت6واجدشرايط خاص1400</t>
  </si>
  <si>
    <t>1396/09/22</t>
  </si>
  <si>
    <t>1400/09/22</t>
  </si>
  <si>
    <t>قیمت پایانی</t>
  </si>
  <si>
    <t>مبلغ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</si>
  <si>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</si>
  <si>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</si>
  <si>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</si>
  <si>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</si>
  <si>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</si>
  <si>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</si>
  <si>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</si>
  <si>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</si>
  <si>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</si>
  <si>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</si>
  <si>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</si>
  <si>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</si>
  <si>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شهر بلوار کشاورز</t>
  </si>
  <si>
    <t>700794079668</t>
  </si>
  <si>
    <t>سپرده کوتاه مدت</t>
  </si>
  <si>
    <t>1395/07/14</t>
  </si>
  <si>
    <t>100814617287</t>
  </si>
  <si>
    <t>حساب جاری</t>
  </si>
  <si>
    <t>1396/01/23</t>
  </si>
  <si>
    <t>بانک تجارت بورس کالا</t>
  </si>
  <si>
    <t>104456251</t>
  </si>
  <si>
    <t>1398/05/09</t>
  </si>
  <si>
    <t>بانک آینده مرکزی</t>
  </si>
  <si>
    <t>0203406678007</t>
  </si>
  <si>
    <t>1398/05/12</t>
  </si>
  <si>
    <t>0400851293007</t>
  </si>
  <si>
    <t>سپرده بلند مدت</t>
  </si>
  <si>
    <t>بانک گردشگری وزرا</t>
  </si>
  <si>
    <t>155-9967-654551-1</t>
  </si>
  <si>
    <t>1398/05/28</t>
  </si>
  <si>
    <t>بانک ایران زمین فاطمی</t>
  </si>
  <si>
    <t>107-985-1285376-1</t>
  </si>
  <si>
    <t>1398/06/06</t>
  </si>
  <si>
    <t>بانک ایران زمین شیخ بهایی</t>
  </si>
  <si>
    <t>109-985-1285376-1</t>
  </si>
  <si>
    <t>109-840-1285376-1</t>
  </si>
  <si>
    <t>107-840-1285376-1</t>
  </si>
  <si>
    <t>0302081208005</t>
  </si>
  <si>
    <t>1398/06/12</t>
  </si>
  <si>
    <t>بانک شهر ایران زمین مهستان</t>
  </si>
  <si>
    <t>700838279092</t>
  </si>
  <si>
    <t>1398/07/14</t>
  </si>
  <si>
    <t>6174824086</t>
  </si>
  <si>
    <t>107-13-1285376-1</t>
  </si>
  <si>
    <t>1398/07/23</t>
  </si>
  <si>
    <t>109-13-1285376-1</t>
  </si>
  <si>
    <t>155-1197-654551-4</t>
  </si>
  <si>
    <t>1399/01/31</t>
  </si>
  <si>
    <t>155-1197-654551-5</t>
  </si>
  <si>
    <t xml:space="preserve">بانک گردشگری </t>
  </si>
  <si>
    <t>155-1197-654551-6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</si>
  <si>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</si>
  <si>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</si>
  <si>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</si>
  <si>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</si>
  <si>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</si>
  <si>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</si>
  <si>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</si>
  <si>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</si>
  <si>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</si>
  <si>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</si>
  <si>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رهنی کرمان موتور14001130</t>
  </si>
  <si>
    <t>1400/11/30</t>
  </si>
  <si>
    <t>منفعت صبا اروند تمدن14001113</t>
  </si>
  <si>
    <t>اجاره هواپيمايي ماهان 9903</t>
  </si>
  <si>
    <t>1399/03/09</t>
  </si>
  <si>
    <t>بانک کشاورزی مرکز تجاری گلستان</t>
  </si>
  <si>
    <t>بانک شهر احمد قصیر</t>
  </si>
  <si>
    <t>بانک پاسارگاد شهران</t>
  </si>
  <si>
    <t>بانک پارسیان اوین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</si>
  <si>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</si>
  <si>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</si>
  <si>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</si>
  <si>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</si>
  <si>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</si>
  <si>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</si>
  <si>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1399/04/10</t>
  </si>
  <si>
    <t>1399/02/15</t>
  </si>
  <si>
    <t>1399/05/12</t>
  </si>
  <si>
    <t>مدیریت صنعت شوینده ت.ص.بهشهر</t>
  </si>
  <si>
    <t>1399/01/30</t>
  </si>
  <si>
    <t>بهای فروش</t>
  </si>
  <si>
    <t>ارزش دفتری</t>
  </si>
  <si>
    <t>سود و زیان ناشی از تغییر قیمت</t>
  </si>
  <si>
    <t>پتروشیمی زاگرس</t>
  </si>
  <si>
    <t>پتروشیمی نوری</t>
  </si>
  <si>
    <t>مرابحه سلامت6واجدشرایط خاص1400</t>
  </si>
  <si>
    <t>اجاره دولتی آپرورش-تمدن991118</t>
  </si>
  <si>
    <t>صکوک مرابحه سایپا412-3ماهه 16%</t>
  </si>
  <si>
    <t>سود و زیان ناشی از فروش</t>
  </si>
  <si>
    <t>اجاره هواپیمایی ماهان 9903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</si>
  <si>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</si>
  <si>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</si>
  <si>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</si>
  <si>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</si>
  <si>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</si>
  <si>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</si>
  <si>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</si>
  <si>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</si>
  <si>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</si>
  <si>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</si>
  <si>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876143770</t>
  </si>
  <si>
    <t>700835785240</t>
  </si>
  <si>
    <t>155-1197-654551-1</t>
  </si>
  <si>
    <t>155-1197-654551-2</t>
  </si>
  <si>
    <t>155-1197-654551-3</t>
  </si>
  <si>
    <t>308-456-14069480-1</t>
  </si>
  <si>
    <t>40104295566603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</si>
  <si>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</si>
  <si>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</si>
  <si>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</si>
  <si>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</si>
  <si>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</si>
  <si>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</si>
  <si>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‫صورت وضعیت پورتفوی</t>
  </si>
  <si>
    <t>فولاد هرمزگان جنوب</t>
  </si>
  <si>
    <t>مس‌ شهیدباهنر</t>
  </si>
  <si>
    <t>ایران‌ خودرو</t>
  </si>
  <si>
    <t>گروه مپنا (سهامی عام)</t>
  </si>
  <si>
    <t>سرمایه‌گذاری‌صندوق‌بازنشستگی‌</t>
  </si>
  <si>
    <t>سرمایه‌گذاری‌غدیر(هلدینگ‌</t>
  </si>
  <si>
    <t>گروه‌بهمن‌</t>
  </si>
  <si>
    <t>پالایش نفت اصفهان</t>
  </si>
  <si>
    <t>معدنی‌وصنعتی‌چادرملو</t>
  </si>
  <si>
    <t>معدنی و صنعتی گل گهر</t>
  </si>
  <si>
    <t>فولاد  خوزستان</t>
  </si>
  <si>
    <t>سرمایه گذاری پردیس</t>
  </si>
  <si>
    <t>بانک ملت</t>
  </si>
  <si>
    <t>پتروشیمی پردیس</t>
  </si>
  <si>
    <t>صنایع پتروشیمی خلیج فارس</t>
  </si>
  <si>
    <t>توسعه مولد نیروگاهی جهرم</t>
  </si>
  <si>
    <t>تولیدی فولاد سپید فراب کویر</t>
  </si>
  <si>
    <t>کارخانجات‌تولیدی‌شیشه‌رازی‌</t>
  </si>
  <si>
    <t>حفاری شمال</t>
  </si>
  <si>
    <t>س. نفت و گاز و پتروشیمی تأمین</t>
  </si>
  <si>
    <t>بانک‌پارسیان‌</t>
  </si>
  <si>
    <t>پارس‌ خودرو</t>
  </si>
  <si>
    <t>گسترش‌سرمایه‌گذاری‌ایران‌خودرو</t>
  </si>
  <si>
    <t>بانک تجارت</t>
  </si>
  <si>
    <t>سهامی ذوب آهن  اصفهان</t>
  </si>
  <si>
    <t>سرمایه‌گذاری‌توکافولاد(هلدینگ</t>
  </si>
  <si>
    <t>زامیاد</t>
  </si>
  <si>
    <t>فرآوری‌موادمعدنی‌ایران‌</t>
  </si>
  <si>
    <t>قند ثابت‌ خراسان‌</t>
  </si>
  <si>
    <t>صندوق س. با درآمد ثابت کمند</t>
  </si>
  <si>
    <t>ملی‌ سرب‌وروی‌ ایران‌</t>
  </si>
  <si>
    <t>توسعه‌معادن‌وفلزات‌</t>
  </si>
  <si>
    <t>ایران‌ارقام‌</t>
  </si>
  <si>
    <t>سالمین‌</t>
  </si>
  <si>
    <t>سایپا</t>
  </si>
  <si>
    <t>پالایش نفت بندرعباس</t>
  </si>
  <si>
    <t>شرکت آهن و فولاد ارفع</t>
  </si>
  <si>
    <t>پالایش نفت تهران</t>
  </si>
  <si>
    <t>پست بانک ایران</t>
  </si>
  <si>
    <t>صنایع‌ لاستیکی‌  سهند</t>
  </si>
  <si>
    <t>پالایش نفت لاوان</t>
  </si>
  <si>
    <t>47000991167603</t>
  </si>
  <si>
    <t>1398/10/08</t>
  </si>
  <si>
    <t>40105095059600</t>
  </si>
  <si>
    <t>1399/06/05</t>
  </si>
  <si>
    <t>نقل به صفحه بعد</t>
  </si>
  <si>
    <t>نقل از صفحه قبل</t>
  </si>
  <si>
    <t>آتیه داده پرداز</t>
  </si>
  <si>
    <t>بانک کشاورزی مرکزی</t>
  </si>
  <si>
    <t>964276858</t>
  </si>
  <si>
    <t>1399/07/23</t>
  </si>
  <si>
    <t>964330158</t>
  </si>
  <si>
    <t>401-05246703-607</t>
  </si>
  <si>
    <t>1399/07/10</t>
  </si>
  <si>
    <t>1399/07/30</t>
  </si>
  <si>
    <t>1399/08/30</t>
  </si>
  <si>
    <t>1399/09/30</t>
  </si>
  <si>
    <t>سرمایه گذاری تامین اجتماعی</t>
  </si>
  <si>
    <t>افرانت</t>
  </si>
  <si>
    <t>پلی پروپیلن جم - جم پیلن</t>
  </si>
  <si>
    <t>پدیده شیمی قرن</t>
  </si>
  <si>
    <t>تعداد اوراق تبعی</t>
  </si>
  <si>
    <t>قیمت اعمال</t>
  </si>
  <si>
    <t>تاریخ اعمال</t>
  </si>
  <si>
    <t>اسنادخزانه-م8بودجه99-020606</t>
  </si>
  <si>
    <t>1399/09/25</t>
  </si>
  <si>
    <t>1402/06/06</t>
  </si>
  <si>
    <t>1397/06/05</t>
  </si>
  <si>
    <t>1401/06/05</t>
  </si>
  <si>
    <t>اطلاعات اوراق گواهی سپرده</t>
  </si>
  <si>
    <t>سرمایه گذاری در اوراق گواهی سپرده بانکی</t>
  </si>
  <si>
    <t>نرخ فروش</t>
  </si>
  <si>
    <t>308-8100-140699480-1</t>
  </si>
  <si>
    <t>1398/07/06</t>
  </si>
  <si>
    <t>308-420-14069480-1</t>
  </si>
  <si>
    <t>1399/09/01</t>
  </si>
  <si>
    <t>مشارکت رایان سایپا-3ماهه16%</t>
  </si>
  <si>
    <t>گروه صنایع کاغذ پارس</t>
  </si>
  <si>
    <t>سلف موازی برق ماهتاب گستر001</t>
  </si>
  <si>
    <t>-</t>
  </si>
  <si>
    <t>‫برای ماه منتهی به 1399/10/30</t>
  </si>
  <si>
    <t>1399/10/30</t>
  </si>
  <si>
    <t>برای ماه منتهی به 1399/10/30</t>
  </si>
  <si>
    <t>لیزینگ پارسیان</t>
  </si>
  <si>
    <t>بانک خاورمیانه</t>
  </si>
  <si>
    <t>سلف موازی استاندارد سنفت101</t>
  </si>
  <si>
    <t>1399/07/22</t>
  </si>
  <si>
    <t>1401/07/22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</si>
</sst>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.00_);_(* \(#,##0.00\);_(* &quot;-&quot;??_);_(@_)"/>
    <numFmt numFmtId="165" formatCode="#,###;\(#,###\);\-"/>
    <numFmt numFmtId="166" formatCode="_(* #,##0_);_(* \(#,##0\);_(* &quot;-&quot;??_);_(@_)"/>
    <numFmt numFmtId="167" formatCode="0.00%;\-;\-"/>
    <numFmt numFmtId="168" formatCode="0.00%;\(0.00%\);\-"/>
    <numFmt numFmtId="169" formatCode="0.00000"/>
    <numFmt numFmtId="170" formatCode="#,###.0;\(#,###.0\);\-"/>
    <numFmt numFmtId="171" formatCode="0%;\(0%\);\-"/>
    <numFmt numFmtId="172" formatCode="0.000%"/>
  </numFmts>
  <fonts count="17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sz val="11"/>
      <name val="B Nazanin"/>
      <charset val="178"/>
    </font>
    <font>
      <sz val="11"/>
      <color indexed="8"/>
      <name val="Arial"/>
      <family val="2"/>
      <scheme val="minor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1"/>
      <name val="Calibri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b/>
      <sz val="11"/>
      <color rgb="FF000000"/>
      <name val="B Nazanin"/>
      <charset val="178"/>
    </font>
    <font>
      <b/>
      <sz val="18"/>
      <color rgb="FF000000"/>
      <name val="B Nazanin"/>
      <charset val="178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9" fontId="11" fillId="0" borderId="0" applyFont="0" applyFill="0" applyBorder="0" applyAlignment="0" applyProtection="0"/>
    <xf numFmtId="0" fontId="1" fillId="0" borderId="0"/>
  </cellStyleXfs>
  <cellXfs count="140">
    <xf numFmtId="0" fontId="0" fillId="0" borderId="0" xfId="0"/>
    <xf numFmtId="0" fontId="2" fillId="0" borderId="0" xfId="0" applyFont="1"/>
    <xf numFmtId="3" fontId="2" fillId="0" borderId="0" xfId="0" applyNumberFormat="1" applyFont="1"/>
    <xf numFmtId="165" fontId="2" fillId="0" borderId="0" xfId="0" applyNumberFormat="1" applyFont="1"/>
    <xf numFmtId="165" fontId="2" fillId="0" borderId="0" xfId="0" applyNumberFormat="1" applyFont="1" applyFill="1"/>
    <xf numFmtId="0" fontId="2" fillId="0" borderId="0" xfId="0" applyFont="1" applyFill="1"/>
    <xf numFmtId="0" fontId="3" fillId="0" borderId="0" xfId="0" applyFont="1" applyFill="1"/>
    <xf numFmtId="0" fontId="3" fillId="0" borderId="1" xfId="0" applyFont="1" applyFill="1" applyBorder="1"/>
    <xf numFmtId="165" fontId="2" fillId="0" borderId="1" xfId="0" applyNumberFormat="1" applyFont="1" applyFill="1" applyBorder="1"/>
    <xf numFmtId="3" fontId="2" fillId="0" borderId="0" xfId="0" applyNumberFormat="1" applyFont="1" applyFill="1"/>
    <xf numFmtId="0" fontId="5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6" fontId="2" fillId="0" borderId="0" xfId="1" applyNumberFormat="1" applyFont="1"/>
    <xf numFmtId="0" fontId="8" fillId="0" borderId="0" xfId="2" applyFont="1"/>
    <xf numFmtId="165" fontId="2" fillId="0" borderId="0" xfId="0" applyNumberFormat="1" applyFont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9" fontId="2" fillId="0" borderId="0" xfId="0" applyNumberFormat="1" applyFont="1"/>
    <xf numFmtId="166" fontId="9" fillId="0" borderId="0" xfId="1" applyNumberFormat="1" applyFont="1" applyFill="1" applyAlignment="1">
      <alignment horizontal="center" vertical="center"/>
    </xf>
    <xf numFmtId="166" fontId="10" fillId="0" borderId="0" xfId="1" applyNumberFormat="1" applyFont="1" applyFill="1" applyAlignment="1">
      <alignment horizontal="center" vertical="center"/>
    </xf>
    <xf numFmtId="165" fontId="3" fillId="0" borderId="0" xfId="0" applyNumberFormat="1" applyFont="1" applyFill="1"/>
    <xf numFmtId="166" fontId="2" fillId="0" borderId="0" xfId="1" applyNumberFormat="1" applyFont="1" applyFill="1"/>
    <xf numFmtId="166" fontId="2" fillId="0" borderId="0" xfId="0" applyNumberFormat="1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67" fontId="3" fillId="0" borderId="0" xfId="0" applyNumberFormat="1" applyFont="1" applyFill="1" applyAlignment="1">
      <alignment horizontal="center" vertical="center"/>
    </xf>
    <xf numFmtId="170" fontId="2" fillId="0" borderId="0" xfId="0" applyNumberFormat="1" applyFont="1" applyFill="1" applyAlignment="1">
      <alignment horizontal="center" vertical="center"/>
    </xf>
    <xf numFmtId="3" fontId="13" fillId="0" borderId="0" xfId="0" applyNumberFormat="1" applyFont="1"/>
    <xf numFmtId="3" fontId="12" fillId="0" borderId="0" xfId="0" applyNumberFormat="1" applyFont="1"/>
    <xf numFmtId="165" fontId="4" fillId="0" borderId="0" xfId="0" applyNumberFormat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4" applyFont="1"/>
    <xf numFmtId="171" fontId="2" fillId="0" borderId="0" xfId="0" applyNumberFormat="1" applyFont="1" applyFill="1"/>
    <xf numFmtId="0" fontId="15" fillId="0" borderId="1" xfId="4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Alignment="1">
      <alignment horizontal="center"/>
    </xf>
    <xf numFmtId="165" fontId="2" fillId="0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172" fontId="2" fillId="0" borderId="0" xfId="3" applyNumberFormat="1" applyFont="1"/>
    <xf numFmtId="0" fontId="2" fillId="0" borderId="0" xfId="4" applyFont="1" applyAlignment="1">
      <alignment wrapText="1"/>
    </xf>
    <xf numFmtId="168" fontId="2" fillId="0" borderId="0" xfId="0" applyNumberFormat="1" applyFont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166" fontId="2" fillId="0" borderId="0" xfId="1" applyNumberFormat="1" applyFont="1" applyAlignment="1">
      <alignment horizontal="center"/>
    </xf>
    <xf numFmtId="9" fontId="2" fillId="0" borderId="0" xfId="3" applyFont="1" applyAlignment="1">
      <alignment horizontal="center"/>
    </xf>
    <xf numFmtId="10" fontId="2" fillId="0" borderId="0" xfId="3" applyNumberFormat="1" applyFont="1" applyAlignment="1">
      <alignment horizontal="center"/>
    </xf>
    <xf numFmtId="0" fontId="10" fillId="0" borderId="0" xfId="0" applyFont="1" applyFill="1" applyAlignment="1">
      <alignment horizontal="center" vertical="center"/>
    </xf>
    <xf numFmtId="165" fontId="10" fillId="0" borderId="0" xfId="0" applyNumberFormat="1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165" fontId="9" fillId="0" borderId="0" xfId="0" applyNumberFormat="1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center" vertical="center"/>
    </xf>
    <xf numFmtId="168" fontId="2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8" fontId="2" fillId="0" borderId="1" xfId="0" applyNumberFormat="1" applyFont="1" applyBorder="1" applyAlignment="1">
      <alignment horizontal="center"/>
    </xf>
    <xf numFmtId="168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6" fontId="2" fillId="0" borderId="0" xfId="0" applyNumberFormat="1" applyFont="1" applyAlignment="1">
      <alignment horizontal="center"/>
    </xf>
    <xf numFmtId="166" fontId="10" fillId="0" borderId="1" xfId="1" applyNumberFormat="1" applyFont="1" applyFill="1" applyBorder="1" applyAlignment="1">
      <alignment horizontal="center" vertical="center"/>
    </xf>
    <xf numFmtId="171" fontId="3" fillId="0" borderId="0" xfId="0" applyNumberFormat="1" applyFont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0" fontId="3" fillId="0" borderId="2" xfId="3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Fill="1" applyBorder="1"/>
    <xf numFmtId="165" fontId="9" fillId="0" borderId="2" xfId="0" applyNumberFormat="1" applyFont="1" applyFill="1" applyBorder="1" applyAlignment="1">
      <alignment horizontal="center" vertical="center"/>
    </xf>
    <xf numFmtId="171" fontId="3" fillId="0" borderId="2" xfId="0" applyNumberFormat="1" applyFont="1" applyBorder="1" applyAlignment="1">
      <alignment horizontal="center"/>
    </xf>
    <xf numFmtId="168" fontId="3" fillId="0" borderId="2" xfId="0" applyNumberFormat="1" applyFont="1" applyBorder="1" applyAlignment="1">
      <alignment horizontal="center"/>
    </xf>
    <xf numFmtId="3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7" fontId="3" fillId="0" borderId="2" xfId="0" applyNumberFormat="1" applyFont="1" applyFill="1" applyBorder="1" applyAlignment="1">
      <alignment horizontal="center" vertical="center"/>
    </xf>
    <xf numFmtId="170" fontId="2" fillId="0" borderId="1" xfId="0" applyNumberFormat="1" applyFont="1" applyFill="1" applyBorder="1" applyAlignment="1">
      <alignment horizontal="center" vertical="center"/>
    </xf>
    <xf numFmtId="170" fontId="3" fillId="0" borderId="2" xfId="0" applyNumberFormat="1" applyFont="1" applyFill="1" applyBorder="1" applyAlignment="1">
      <alignment horizontal="center" vertical="center"/>
    </xf>
    <xf numFmtId="3" fontId="16" fillId="2" borderId="0" xfId="0" applyNumberFormat="1" applyFont="1" applyFill="1" applyAlignment="1">
      <alignment horizontal="right" vertical="center" wrapText="1"/>
    </xf>
    <xf numFmtId="3" fontId="2" fillId="0" borderId="0" xfId="0" applyNumberFormat="1" applyFont="1" applyFill="1" applyAlignment="1">
      <alignment horizontal="center" vertical="center" wrapText="1"/>
    </xf>
    <xf numFmtId="164" fontId="2" fillId="0" borderId="0" xfId="1" applyFont="1" applyFill="1" applyAlignment="1">
      <alignment horizontal="center" vertical="center"/>
    </xf>
    <xf numFmtId="10" fontId="2" fillId="0" borderId="0" xfId="3" applyNumberFormat="1" applyFont="1" applyFill="1" applyAlignment="1">
      <alignment horizontal="center" vertical="center"/>
    </xf>
    <xf numFmtId="37" fontId="7" fillId="0" borderId="0" xfId="2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0" fontId="4" fillId="0" borderId="1" xfId="0" applyNumberFormat="1" applyFont="1" applyFill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0" xfId="4" applyFont="1" applyBorder="1" applyAlignment="1">
      <alignment horizontal="center" vertical="center"/>
    </xf>
    <xf numFmtId="0" fontId="15" fillId="0" borderId="1" xfId="4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0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6" fontId="9" fillId="0" borderId="1" xfId="1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2"/>
    <cellStyle name="Normal 3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212726</xdr:colOff>
      <xdr:row>1</xdr:row>
      <xdr:rowOff>219075</xdr:rowOff>
    </xdr:from>
    <xdr:to>
      <xdr:col>14</xdr:col>
      <xdr:colOff>76201</xdr:colOff>
      <xdr:row>12</xdr:row>
      <xdr:rowOff>121080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9499799" y="447675"/>
          <a:ext cx="2606675" cy="2416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2:T24"/>
  <sheetViews>
    <sheetView rightToLeft="1" view="pageBreakPreview" zoomScaleNormal="100" zoomScaleSheetLayoutView="100" workbookViewId="0"/>
  </sheetViews>
  <sheetFormatPr defaultColWidth="4.28515625" defaultRowHeight="18" x14ac:dyDescent="0.45"/>
  <cols>
    <col min="1" max="16384" width="4.28515625" style="21"/>
  </cols>
  <sheetData>
    <row r="22" spans="1:20" ht="39.950000000000003" customHeight="1" x14ac:dyDescent="0.45">
      <c r="A22" s="116" t="s">
        <v>0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</row>
    <row r="23" spans="1:20" ht="39.950000000000003" customHeight="1" x14ac:dyDescent="0.45">
      <c r="A23" s="116" t="s">
        <v>165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</row>
    <row r="24" spans="1:20" ht="39.950000000000003" customHeight="1" x14ac:dyDescent="0.45">
      <c r="A24" s="116" t="s">
        <v>246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</row>
  </sheetData>
  <mergeCells count="3">
    <mergeCell ref="A24:T24"/>
    <mergeCell ref="A23:T23"/>
    <mergeCell ref="A22:T22"/>
  </mergeCells>
  <printOptions horizontalCentered="1"/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rightToLeft="1" view="pageBreakPreview" zoomScaleNormal="100" zoomScaleSheetLayoutView="100" zoomScalePageLayoutView="85" workbookViewId="0">
      <selection sqref="A1:Q1"/>
    </sheetView>
  </sheetViews>
  <sheetFormatPr defaultColWidth="9.140625" defaultRowHeight="19.5" customHeight="1" x14ac:dyDescent="0.45"/>
  <cols>
    <col min="1" max="1" width="30" style="5" customWidth="1"/>
    <col min="2" max="2" width="1" style="5" customWidth="1"/>
    <col min="3" max="3" width="11.5703125" style="5" bestFit="1" customWidth="1"/>
    <col min="4" max="4" width="1" style="5" customWidth="1"/>
    <col min="5" max="5" width="18.85546875" style="5" bestFit="1" customWidth="1"/>
    <col min="6" max="6" width="1" style="5" customWidth="1"/>
    <col min="7" max="7" width="21.28515625" style="5" bestFit="1" customWidth="1"/>
    <col min="8" max="8" width="1" style="5" customWidth="1"/>
    <col min="9" max="9" width="25.7109375" style="5" customWidth="1"/>
    <col min="10" max="10" width="1" style="5" customWidth="1"/>
    <col min="11" max="11" width="11.5703125" style="5" bestFit="1" customWidth="1"/>
    <col min="12" max="12" width="1" style="5" customWidth="1"/>
    <col min="13" max="13" width="20.7109375" style="5" bestFit="1" customWidth="1"/>
    <col min="14" max="14" width="1" style="5" customWidth="1"/>
    <col min="15" max="15" width="18.5703125" style="5" customWidth="1"/>
    <col min="16" max="16" width="1" style="5" customWidth="1"/>
    <col min="17" max="17" width="25.7109375" style="5" customWidth="1"/>
    <col min="18" max="18" width="1" style="5" customWidth="1"/>
    <col min="19" max="19" width="18.28515625" style="5" bestFit="1" customWidth="1"/>
    <col min="20" max="20" width="18.7109375" style="5" bestFit="1" customWidth="1"/>
    <col min="21" max="21" width="15.85546875" style="5" bestFit="1" customWidth="1"/>
    <col min="22" max="16384" width="9.140625" style="5"/>
  </cols>
  <sheetData>
    <row r="1" spans="1:20" ht="19.5" customHeight="1" x14ac:dyDescent="0.4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20" ht="19.5" customHeight="1" x14ac:dyDescent="0.45">
      <c r="A2" s="117" t="s">
        <v>102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20" ht="19.5" customHeight="1" x14ac:dyDescent="0.45">
      <c r="A3" s="117" t="str">
        <f>سهام!A3</f>
        <v>برای ماه منتهی به 1399/10/30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20" ht="19.5" customHeight="1" x14ac:dyDescent="0.45">
      <c r="A4" s="121" t="s">
        <v>2</v>
      </c>
      <c r="C4" s="120" t="s">
        <v>104</v>
      </c>
      <c r="D4" s="120" t="s">
        <v>104</v>
      </c>
      <c r="E4" s="120" t="s">
        <v>104</v>
      </c>
      <c r="F4" s="120" t="s">
        <v>104</v>
      </c>
      <c r="G4" s="120" t="s">
        <v>104</v>
      </c>
      <c r="H4" s="120" t="s">
        <v>104</v>
      </c>
      <c r="I4" s="120" t="s">
        <v>104</v>
      </c>
      <c r="K4" s="120" t="s">
        <v>105</v>
      </c>
      <c r="L4" s="120" t="s">
        <v>105</v>
      </c>
      <c r="M4" s="120" t="s">
        <v>105</v>
      </c>
      <c r="N4" s="120" t="s">
        <v>105</v>
      </c>
      <c r="O4" s="120" t="s">
        <v>105</v>
      </c>
      <c r="P4" s="120" t="s">
        <v>105</v>
      </c>
      <c r="Q4" s="120" t="s">
        <v>105</v>
      </c>
    </row>
    <row r="5" spans="1:20" s="33" customFormat="1" ht="36.75" customHeight="1" x14ac:dyDescent="0.45">
      <c r="A5" s="120" t="s">
        <v>2</v>
      </c>
      <c r="C5" s="119" t="s">
        <v>6</v>
      </c>
      <c r="E5" s="119" t="s">
        <v>132</v>
      </c>
      <c r="G5" s="119" t="s">
        <v>133</v>
      </c>
      <c r="I5" s="119" t="s">
        <v>134</v>
      </c>
      <c r="K5" s="119" t="s">
        <v>6</v>
      </c>
      <c r="M5" s="119" t="s">
        <v>132</v>
      </c>
      <c r="O5" s="119" t="s">
        <v>133</v>
      </c>
      <c r="Q5" s="119" t="s">
        <v>134</v>
      </c>
    </row>
    <row r="6" spans="1:20" ht="19.5" customHeight="1" x14ac:dyDescent="0.55000000000000004">
      <c r="A6" s="6" t="s">
        <v>196</v>
      </c>
      <c r="C6" s="4">
        <v>69093</v>
      </c>
      <c r="D6" s="4"/>
      <c r="E6" s="4">
        <v>7065306708</v>
      </c>
      <c r="F6" s="4"/>
      <c r="G6" s="4">
        <v>9870279977</v>
      </c>
      <c r="H6" s="4"/>
      <c r="I6" s="4">
        <v>-2804973268</v>
      </c>
      <c r="J6" s="4"/>
      <c r="K6" s="4">
        <v>69093</v>
      </c>
      <c r="L6" s="4"/>
      <c r="M6" s="4">
        <v>7065306708</v>
      </c>
      <c r="N6" s="4"/>
      <c r="O6" s="4">
        <v>8740481289</v>
      </c>
      <c r="P6" s="4"/>
      <c r="Q6" s="4">
        <v>-1675174580</v>
      </c>
      <c r="S6" s="9"/>
      <c r="T6" s="4"/>
    </row>
    <row r="7" spans="1:20" ht="19.5" customHeight="1" x14ac:dyDescent="0.55000000000000004">
      <c r="A7" s="6" t="s">
        <v>20</v>
      </c>
      <c r="C7" s="4">
        <v>2999999</v>
      </c>
      <c r="D7" s="4"/>
      <c r="E7" s="4">
        <v>30686313271</v>
      </c>
      <c r="F7" s="4"/>
      <c r="G7" s="4">
        <v>55276009830</v>
      </c>
      <c r="H7" s="4"/>
      <c r="I7" s="4">
        <v>-24589696558</v>
      </c>
      <c r="J7" s="4"/>
      <c r="K7" s="4">
        <v>2999999</v>
      </c>
      <c r="L7" s="4"/>
      <c r="M7" s="4">
        <v>30686313271</v>
      </c>
      <c r="N7" s="4"/>
      <c r="O7" s="4">
        <v>23459447385</v>
      </c>
      <c r="P7" s="4"/>
      <c r="Q7" s="4">
        <v>7226865886</v>
      </c>
      <c r="S7" s="9"/>
      <c r="T7" s="4"/>
    </row>
    <row r="8" spans="1:20" ht="19.5" customHeight="1" x14ac:dyDescent="0.55000000000000004">
      <c r="A8" s="6" t="s">
        <v>223</v>
      </c>
      <c r="C8" s="4">
        <v>1000000</v>
      </c>
      <c r="D8" s="4"/>
      <c r="E8" s="4">
        <v>19682190000</v>
      </c>
      <c r="F8" s="4"/>
      <c r="G8" s="4">
        <v>24722023500</v>
      </c>
      <c r="H8" s="4"/>
      <c r="I8" s="4">
        <v>-5039833500</v>
      </c>
      <c r="J8" s="4"/>
      <c r="K8" s="4">
        <v>1000000</v>
      </c>
      <c r="L8" s="4"/>
      <c r="M8" s="4">
        <v>19682190000</v>
      </c>
      <c r="N8" s="4"/>
      <c r="O8" s="4">
        <v>45042088154</v>
      </c>
      <c r="P8" s="4"/>
      <c r="Q8" s="4">
        <v>-25359898154</v>
      </c>
      <c r="S8" s="9"/>
      <c r="T8" s="4"/>
    </row>
    <row r="9" spans="1:20" ht="19.5" customHeight="1" x14ac:dyDescent="0.55000000000000004">
      <c r="A9" s="6" t="s">
        <v>16</v>
      </c>
      <c r="C9" s="4">
        <v>11092499</v>
      </c>
      <c r="D9" s="4"/>
      <c r="E9" s="4">
        <v>43554669592</v>
      </c>
      <c r="F9" s="4"/>
      <c r="G9" s="4">
        <v>58881502689</v>
      </c>
      <c r="H9" s="4"/>
      <c r="I9" s="4">
        <v>-15326833096</v>
      </c>
      <c r="J9" s="4"/>
      <c r="K9" s="4">
        <v>11092499</v>
      </c>
      <c r="L9" s="4"/>
      <c r="M9" s="4">
        <v>43554669592</v>
      </c>
      <c r="N9" s="4"/>
      <c r="O9" s="4">
        <v>26214813021</v>
      </c>
      <c r="P9" s="4"/>
      <c r="Q9" s="4">
        <v>17339856571</v>
      </c>
      <c r="S9" s="9"/>
      <c r="T9" s="4"/>
    </row>
    <row r="10" spans="1:20" ht="19.5" customHeight="1" x14ac:dyDescent="0.55000000000000004">
      <c r="A10" s="6" t="s">
        <v>250</v>
      </c>
      <c r="C10" s="4">
        <v>5000000</v>
      </c>
      <c r="D10" s="4"/>
      <c r="E10" s="4">
        <v>52684650000</v>
      </c>
      <c r="F10" s="4"/>
      <c r="G10" s="4">
        <v>52148348639</v>
      </c>
      <c r="H10" s="4"/>
      <c r="I10" s="4">
        <v>536301361</v>
      </c>
      <c r="J10" s="4"/>
      <c r="K10" s="4">
        <v>5000000</v>
      </c>
      <c r="L10" s="4"/>
      <c r="M10" s="4">
        <v>52684650000</v>
      </c>
      <c r="N10" s="4"/>
      <c r="O10" s="4">
        <v>52148348639</v>
      </c>
      <c r="P10" s="4"/>
      <c r="Q10" s="4">
        <v>536301361</v>
      </c>
      <c r="S10" s="9"/>
      <c r="T10" s="4"/>
    </row>
    <row r="11" spans="1:20" ht="19.5" customHeight="1" x14ac:dyDescent="0.55000000000000004">
      <c r="A11" s="6" t="s">
        <v>14</v>
      </c>
      <c r="C11" s="4">
        <v>5000000</v>
      </c>
      <c r="D11" s="4"/>
      <c r="E11" s="4">
        <v>57406387500</v>
      </c>
      <c r="F11" s="4"/>
      <c r="G11" s="4">
        <v>72465435710</v>
      </c>
      <c r="H11" s="4"/>
      <c r="I11" s="4">
        <v>-15059048210</v>
      </c>
      <c r="J11" s="4"/>
      <c r="K11" s="4">
        <v>5000000</v>
      </c>
      <c r="L11" s="4"/>
      <c r="M11" s="4">
        <v>57406387500</v>
      </c>
      <c r="N11" s="4"/>
      <c r="O11" s="4">
        <v>14317017668</v>
      </c>
      <c r="P11" s="4"/>
      <c r="Q11" s="4">
        <v>43089369832</v>
      </c>
      <c r="S11" s="9"/>
      <c r="T11" s="4"/>
    </row>
    <row r="12" spans="1:20" ht="19.5" customHeight="1" x14ac:dyDescent="0.55000000000000004">
      <c r="A12" s="6" t="s">
        <v>15</v>
      </c>
      <c r="C12" s="4">
        <v>350000</v>
      </c>
      <c r="D12" s="4"/>
      <c r="E12" s="4">
        <v>824564475</v>
      </c>
      <c r="F12" s="4"/>
      <c r="G12" s="4">
        <v>1064627550</v>
      </c>
      <c r="H12" s="4"/>
      <c r="I12" s="4">
        <v>-240063075</v>
      </c>
      <c r="J12" s="4"/>
      <c r="K12" s="4">
        <v>350000</v>
      </c>
      <c r="L12" s="4"/>
      <c r="M12" s="4">
        <v>824564475</v>
      </c>
      <c r="N12" s="4"/>
      <c r="O12" s="4">
        <v>1456137769</v>
      </c>
      <c r="P12" s="4"/>
      <c r="Q12" s="4">
        <v>-631573294</v>
      </c>
      <c r="S12" s="9"/>
      <c r="T12" s="4"/>
    </row>
    <row r="13" spans="1:20" ht="19.5" customHeight="1" x14ac:dyDescent="0.55000000000000004">
      <c r="A13" s="6" t="s">
        <v>189</v>
      </c>
      <c r="C13" s="4">
        <v>830000</v>
      </c>
      <c r="D13" s="4"/>
      <c r="E13" s="4">
        <v>2029651290</v>
      </c>
      <c r="F13" s="4"/>
      <c r="G13" s="4">
        <v>2763956025</v>
      </c>
      <c r="H13" s="4"/>
      <c r="I13" s="4">
        <v>-734304735</v>
      </c>
      <c r="J13" s="4"/>
      <c r="K13" s="4">
        <v>830000</v>
      </c>
      <c r="L13" s="4"/>
      <c r="M13" s="4">
        <v>2029651290</v>
      </c>
      <c r="N13" s="4"/>
      <c r="O13" s="4">
        <v>2826893521</v>
      </c>
      <c r="P13" s="4"/>
      <c r="Q13" s="4">
        <v>-797242231</v>
      </c>
      <c r="S13" s="9"/>
      <c r="T13" s="4"/>
    </row>
    <row r="14" spans="1:20" ht="19.5" customHeight="1" x14ac:dyDescent="0.55000000000000004">
      <c r="A14" s="6" t="s">
        <v>178</v>
      </c>
      <c r="C14" s="4">
        <v>242500</v>
      </c>
      <c r="D14" s="4"/>
      <c r="E14" s="4">
        <v>889500791</v>
      </c>
      <c r="F14" s="4"/>
      <c r="G14" s="4">
        <v>1166716485</v>
      </c>
      <c r="H14" s="4"/>
      <c r="I14" s="4">
        <v>-277215693</v>
      </c>
      <c r="J14" s="4"/>
      <c r="K14" s="4">
        <v>242500</v>
      </c>
      <c r="L14" s="4"/>
      <c r="M14" s="4">
        <v>889500791</v>
      </c>
      <c r="N14" s="4"/>
      <c r="O14" s="4">
        <v>1439509450</v>
      </c>
      <c r="P14" s="4"/>
      <c r="Q14" s="4">
        <v>-550008658</v>
      </c>
      <c r="S14" s="9"/>
      <c r="T14" s="4"/>
    </row>
    <row r="15" spans="1:20" ht="19.5" customHeight="1" x14ac:dyDescent="0.55000000000000004">
      <c r="A15" s="6" t="s">
        <v>186</v>
      </c>
      <c r="C15" s="4">
        <v>390500</v>
      </c>
      <c r="D15" s="4"/>
      <c r="E15" s="4">
        <v>1071367209</v>
      </c>
      <c r="F15" s="4"/>
      <c r="G15" s="4">
        <v>1560469630</v>
      </c>
      <c r="H15" s="4"/>
      <c r="I15" s="4">
        <v>-489102421</v>
      </c>
      <c r="J15" s="4"/>
      <c r="K15" s="4">
        <v>390500</v>
      </c>
      <c r="L15" s="4"/>
      <c r="M15" s="4">
        <v>1071367209</v>
      </c>
      <c r="N15" s="4"/>
      <c r="O15" s="4">
        <v>2129882534</v>
      </c>
      <c r="P15" s="4"/>
      <c r="Q15" s="4">
        <v>-1058515325</v>
      </c>
      <c r="S15" s="9"/>
      <c r="T15" s="4"/>
    </row>
    <row r="16" spans="1:20" ht="19.5" customHeight="1" x14ac:dyDescent="0.55000000000000004">
      <c r="A16" s="6" t="s">
        <v>226</v>
      </c>
      <c r="C16" s="4">
        <v>700000</v>
      </c>
      <c r="D16" s="4"/>
      <c r="E16" s="4">
        <v>41750100000</v>
      </c>
      <c r="F16" s="4"/>
      <c r="G16" s="4">
        <v>40358430000</v>
      </c>
      <c r="H16" s="4"/>
      <c r="I16" s="4">
        <v>1391670000</v>
      </c>
      <c r="J16" s="4"/>
      <c r="K16" s="4">
        <v>700000</v>
      </c>
      <c r="L16" s="4"/>
      <c r="M16" s="4">
        <v>41750100000</v>
      </c>
      <c r="N16" s="4"/>
      <c r="O16" s="4">
        <v>41869677371</v>
      </c>
      <c r="P16" s="4"/>
      <c r="Q16" s="4">
        <v>-119577371</v>
      </c>
      <c r="S16" s="9"/>
      <c r="T16" s="4"/>
    </row>
    <row r="17" spans="1:20" ht="19.5" customHeight="1" x14ac:dyDescent="0.55000000000000004">
      <c r="A17" s="6" t="s">
        <v>174</v>
      </c>
      <c r="C17" s="4">
        <v>1698345</v>
      </c>
      <c r="D17" s="4"/>
      <c r="E17" s="4">
        <v>31012965993</v>
      </c>
      <c r="F17" s="4"/>
      <c r="G17" s="4">
        <v>34777740853</v>
      </c>
      <c r="H17" s="4"/>
      <c r="I17" s="4">
        <v>-3764774859</v>
      </c>
      <c r="J17" s="4"/>
      <c r="K17" s="4">
        <v>1698345</v>
      </c>
      <c r="L17" s="4"/>
      <c r="M17" s="4">
        <v>31012965993</v>
      </c>
      <c r="N17" s="4"/>
      <c r="O17" s="4">
        <v>34853505884</v>
      </c>
      <c r="P17" s="4"/>
      <c r="Q17" s="4">
        <v>-3840539890</v>
      </c>
      <c r="S17" s="9"/>
      <c r="T17" s="4"/>
    </row>
    <row r="18" spans="1:20" ht="19.5" customHeight="1" x14ac:dyDescent="0.55000000000000004">
      <c r="A18" s="6" t="s">
        <v>182</v>
      </c>
      <c r="C18" s="4">
        <v>114418</v>
      </c>
      <c r="D18" s="4"/>
      <c r="E18" s="4">
        <v>2562499406</v>
      </c>
      <c r="F18" s="4"/>
      <c r="G18" s="4">
        <v>2378245121</v>
      </c>
      <c r="H18" s="4"/>
      <c r="I18" s="4">
        <v>184254285</v>
      </c>
      <c r="J18" s="4"/>
      <c r="K18" s="4">
        <v>114418</v>
      </c>
      <c r="L18" s="4"/>
      <c r="M18" s="4">
        <v>2562499406</v>
      </c>
      <c r="N18" s="4"/>
      <c r="O18" s="4">
        <v>1637831347</v>
      </c>
      <c r="P18" s="4"/>
      <c r="Q18" s="4">
        <v>924668059</v>
      </c>
      <c r="S18" s="9"/>
      <c r="T18" s="4"/>
    </row>
    <row r="19" spans="1:20" ht="19.5" customHeight="1" x14ac:dyDescent="0.55000000000000004">
      <c r="A19" s="6" t="s">
        <v>190</v>
      </c>
      <c r="C19" s="4">
        <v>450000</v>
      </c>
      <c r="D19" s="4"/>
      <c r="E19" s="4">
        <v>2015187862</v>
      </c>
      <c r="F19" s="4"/>
      <c r="G19" s="4">
        <v>2509479225</v>
      </c>
      <c r="H19" s="4"/>
      <c r="I19" s="4">
        <v>-494291362</v>
      </c>
      <c r="J19" s="4"/>
      <c r="K19" s="4">
        <v>450000</v>
      </c>
      <c r="L19" s="4"/>
      <c r="M19" s="4">
        <v>2015187862</v>
      </c>
      <c r="N19" s="4"/>
      <c r="O19" s="4">
        <v>3088010543</v>
      </c>
      <c r="P19" s="4"/>
      <c r="Q19" s="4">
        <v>-1072822680</v>
      </c>
      <c r="S19" s="9"/>
      <c r="T19" s="4"/>
    </row>
    <row r="20" spans="1:20" ht="19.5" customHeight="1" x14ac:dyDescent="0.55000000000000004">
      <c r="A20" s="6" t="s">
        <v>168</v>
      </c>
      <c r="C20" s="4">
        <v>355000</v>
      </c>
      <c r="D20" s="4"/>
      <c r="E20" s="4">
        <v>871632742</v>
      </c>
      <c r="F20" s="4"/>
      <c r="G20" s="4">
        <v>1228049370</v>
      </c>
      <c r="H20" s="4"/>
      <c r="I20" s="4">
        <v>-356416627</v>
      </c>
      <c r="J20" s="4"/>
      <c r="K20" s="4">
        <v>355000</v>
      </c>
      <c r="L20" s="4"/>
      <c r="M20" s="4">
        <v>871632742</v>
      </c>
      <c r="N20" s="4"/>
      <c r="O20" s="4">
        <v>1237547277</v>
      </c>
      <c r="P20" s="4"/>
      <c r="Q20" s="4">
        <v>-365914534</v>
      </c>
      <c r="S20" s="9"/>
      <c r="T20" s="4"/>
    </row>
    <row r="21" spans="1:20" ht="19.5" customHeight="1" x14ac:dyDescent="0.55000000000000004">
      <c r="A21" s="6" t="s">
        <v>200</v>
      </c>
      <c r="C21" s="4">
        <v>1362500</v>
      </c>
      <c r="D21" s="4"/>
      <c r="E21" s="4">
        <v>2735874112</v>
      </c>
      <c r="F21" s="4"/>
      <c r="G21" s="4">
        <v>3440158537</v>
      </c>
      <c r="H21" s="4"/>
      <c r="I21" s="4">
        <v>-704284424</v>
      </c>
      <c r="J21" s="4"/>
      <c r="K21" s="4">
        <v>1362500</v>
      </c>
      <c r="L21" s="4"/>
      <c r="M21" s="4">
        <v>2735874112</v>
      </c>
      <c r="N21" s="4"/>
      <c r="O21" s="4">
        <v>4678011702</v>
      </c>
      <c r="P21" s="4"/>
      <c r="Q21" s="4">
        <v>-1942137589</v>
      </c>
      <c r="S21" s="9"/>
      <c r="T21" s="4"/>
    </row>
    <row r="22" spans="1:20" ht="19.5" customHeight="1" x14ac:dyDescent="0.55000000000000004">
      <c r="A22" s="6" t="s">
        <v>249</v>
      </c>
      <c r="C22" s="4">
        <v>12396511</v>
      </c>
      <c r="D22" s="4"/>
      <c r="E22" s="4">
        <v>93899368407</v>
      </c>
      <c r="F22" s="4"/>
      <c r="G22" s="4">
        <v>87048147663</v>
      </c>
      <c r="H22" s="4"/>
      <c r="I22" s="4">
        <v>6851220744</v>
      </c>
      <c r="J22" s="4"/>
      <c r="K22" s="4">
        <v>12396511</v>
      </c>
      <c r="L22" s="4"/>
      <c r="M22" s="4">
        <v>93899368407</v>
      </c>
      <c r="N22" s="4"/>
      <c r="O22" s="4">
        <v>87048147663</v>
      </c>
      <c r="P22" s="4"/>
      <c r="Q22" s="4">
        <v>6851220744</v>
      </c>
      <c r="S22" s="9"/>
      <c r="T22" s="4"/>
    </row>
    <row r="23" spans="1:20" ht="19.5" customHeight="1" x14ac:dyDescent="0.55000000000000004">
      <c r="A23" s="6" t="s">
        <v>169</v>
      </c>
      <c r="C23" s="4">
        <v>15706</v>
      </c>
      <c r="D23" s="4"/>
      <c r="E23" s="4">
        <v>237310749</v>
      </c>
      <c r="F23" s="4"/>
      <c r="G23" s="4">
        <v>273243834</v>
      </c>
      <c r="H23" s="4"/>
      <c r="I23" s="4">
        <v>-35933084</v>
      </c>
      <c r="J23" s="4"/>
      <c r="K23" s="4">
        <v>15706</v>
      </c>
      <c r="L23" s="4"/>
      <c r="M23" s="4">
        <v>237310749</v>
      </c>
      <c r="N23" s="4"/>
      <c r="O23" s="4">
        <v>310677752</v>
      </c>
      <c r="P23" s="4"/>
      <c r="Q23" s="4">
        <v>-73367002</v>
      </c>
      <c r="S23" s="9"/>
      <c r="T23" s="4"/>
    </row>
    <row r="24" spans="1:20" ht="19.5" customHeight="1" x14ac:dyDescent="0.55000000000000004">
      <c r="A24" s="6" t="s">
        <v>225</v>
      </c>
      <c r="C24" s="4">
        <v>500000</v>
      </c>
      <c r="D24" s="4"/>
      <c r="E24" s="4">
        <v>34160528250</v>
      </c>
      <c r="F24" s="4"/>
      <c r="G24" s="4">
        <v>42992662500</v>
      </c>
      <c r="H24" s="4"/>
      <c r="I24" s="4">
        <v>-8832134250</v>
      </c>
      <c r="J24" s="4"/>
      <c r="K24" s="4">
        <v>500000</v>
      </c>
      <c r="L24" s="4"/>
      <c r="M24" s="4">
        <v>34160528250</v>
      </c>
      <c r="N24" s="4"/>
      <c r="O24" s="4">
        <v>42461728116</v>
      </c>
      <c r="P24" s="4"/>
      <c r="Q24" s="4">
        <v>-8301199866</v>
      </c>
      <c r="S24" s="9"/>
      <c r="T24" s="4"/>
    </row>
    <row r="25" spans="1:20" ht="19.5" customHeight="1" x14ac:dyDescent="0.55000000000000004">
      <c r="A25" s="6" t="s">
        <v>185</v>
      </c>
      <c r="C25" s="4">
        <v>85000</v>
      </c>
      <c r="D25" s="4"/>
      <c r="E25" s="4">
        <v>896483992</v>
      </c>
      <c r="F25" s="4"/>
      <c r="G25" s="4">
        <v>1233616050</v>
      </c>
      <c r="H25" s="4"/>
      <c r="I25" s="4">
        <v>-337132057</v>
      </c>
      <c r="J25" s="4"/>
      <c r="K25" s="4">
        <v>85000</v>
      </c>
      <c r="L25" s="4"/>
      <c r="M25" s="4">
        <v>896483992</v>
      </c>
      <c r="N25" s="4"/>
      <c r="O25" s="4">
        <v>1645857472</v>
      </c>
      <c r="P25" s="4"/>
      <c r="Q25" s="4">
        <v>-749373479</v>
      </c>
      <c r="S25" s="9"/>
      <c r="T25" s="4"/>
    </row>
    <row r="26" spans="1:20" ht="19.5" customHeight="1" x14ac:dyDescent="0.55000000000000004">
      <c r="A26" s="6" t="s">
        <v>180</v>
      </c>
      <c r="C26" s="4">
        <v>26238</v>
      </c>
      <c r="D26" s="4"/>
      <c r="E26" s="4">
        <v>235519411</v>
      </c>
      <c r="F26" s="4"/>
      <c r="G26" s="4">
        <v>279143596</v>
      </c>
      <c r="H26" s="4"/>
      <c r="I26" s="4">
        <v>-43624184</v>
      </c>
      <c r="J26" s="4"/>
      <c r="K26" s="4">
        <v>26238</v>
      </c>
      <c r="L26" s="4"/>
      <c r="M26" s="4">
        <v>235519411</v>
      </c>
      <c r="N26" s="4"/>
      <c r="O26" s="4">
        <v>406809951</v>
      </c>
      <c r="P26" s="4"/>
      <c r="Q26" s="4">
        <v>-171290539</v>
      </c>
      <c r="S26" s="9"/>
      <c r="T26" s="4"/>
    </row>
    <row r="27" spans="1:20" ht="19.5" customHeight="1" x14ac:dyDescent="0.55000000000000004">
      <c r="A27" s="6" t="s">
        <v>203</v>
      </c>
      <c r="C27" s="4">
        <v>115056</v>
      </c>
      <c r="D27" s="4"/>
      <c r="E27" s="4">
        <v>889809622</v>
      </c>
      <c r="F27" s="4"/>
      <c r="G27" s="4">
        <v>1336992980</v>
      </c>
      <c r="H27" s="4"/>
      <c r="I27" s="4">
        <v>-447183357</v>
      </c>
      <c r="J27" s="4"/>
      <c r="K27" s="4">
        <v>115056</v>
      </c>
      <c r="L27" s="4"/>
      <c r="M27" s="4">
        <v>889809622</v>
      </c>
      <c r="N27" s="4"/>
      <c r="O27" s="4">
        <v>2358866490</v>
      </c>
      <c r="P27" s="4"/>
      <c r="Q27" s="4">
        <v>-1469056867</v>
      </c>
      <c r="S27" s="9"/>
      <c r="T27" s="4"/>
    </row>
    <row r="28" spans="1:20" ht="19.5" customHeight="1" x14ac:dyDescent="0.55000000000000004">
      <c r="A28" s="6" t="s">
        <v>173</v>
      </c>
      <c r="C28" s="4">
        <v>100588</v>
      </c>
      <c r="D28" s="4"/>
      <c r="E28" s="4">
        <v>932902048</v>
      </c>
      <c r="F28" s="4"/>
      <c r="G28" s="4">
        <v>1455847140</v>
      </c>
      <c r="H28" s="4"/>
      <c r="I28" s="4">
        <v>-522945091</v>
      </c>
      <c r="J28" s="4"/>
      <c r="K28" s="4">
        <v>100588</v>
      </c>
      <c r="L28" s="4"/>
      <c r="M28" s="4">
        <v>932902048</v>
      </c>
      <c r="N28" s="4"/>
      <c r="O28" s="4">
        <v>1979585329</v>
      </c>
      <c r="P28" s="4"/>
      <c r="Q28" s="4">
        <v>-1046683280</v>
      </c>
      <c r="S28" s="9"/>
      <c r="T28" s="4"/>
    </row>
    <row r="29" spans="1:20" ht="19.5" customHeight="1" x14ac:dyDescent="0.55000000000000004">
      <c r="A29" s="7" t="s">
        <v>224</v>
      </c>
      <c r="C29" s="8">
        <v>100000</v>
      </c>
      <c r="D29" s="4"/>
      <c r="E29" s="8">
        <v>4544200170</v>
      </c>
      <c r="F29" s="4"/>
      <c r="G29" s="8">
        <v>4571735355</v>
      </c>
      <c r="H29" s="4"/>
      <c r="I29" s="8">
        <v>-27535185</v>
      </c>
      <c r="J29" s="4"/>
      <c r="K29" s="8">
        <v>100000</v>
      </c>
      <c r="L29" s="4"/>
      <c r="M29" s="8">
        <v>4544200170</v>
      </c>
      <c r="N29" s="4"/>
      <c r="O29" s="8">
        <v>4985722913</v>
      </c>
      <c r="P29" s="4"/>
      <c r="Q29" s="8">
        <v>-441522743</v>
      </c>
      <c r="S29" s="9"/>
      <c r="T29" s="4"/>
    </row>
    <row r="30" spans="1:20" ht="19.5" customHeight="1" x14ac:dyDescent="0.55000000000000004">
      <c r="A30" s="6" t="s">
        <v>211</v>
      </c>
      <c r="C30" s="4"/>
      <c r="D30" s="4"/>
      <c r="E30" s="27">
        <f>SUM(E6:E29)</f>
        <v>432638983600</v>
      </c>
      <c r="F30" s="4"/>
      <c r="G30" s="27">
        <f>SUM(G6:G29)</f>
        <v>503802862259</v>
      </c>
      <c r="H30" s="4"/>
      <c r="I30" s="27">
        <f>SUM(I6:I29)</f>
        <v>-71163878646</v>
      </c>
      <c r="J30" s="4"/>
      <c r="K30" s="4"/>
      <c r="L30" s="4"/>
      <c r="M30" s="27">
        <f>SUM(M6:M29)</f>
        <v>432638983600</v>
      </c>
      <c r="N30" s="4"/>
      <c r="O30" s="27">
        <f>SUM(O6:O29)</f>
        <v>406336599240</v>
      </c>
      <c r="P30" s="4"/>
      <c r="Q30" s="27">
        <f>SUM(Q6:Q29)</f>
        <v>26302384371</v>
      </c>
      <c r="S30" s="9"/>
      <c r="T30" s="4"/>
    </row>
    <row r="31" spans="1:20" ht="19.5" customHeight="1" x14ac:dyDescent="0.45">
      <c r="A31" s="117" t="s">
        <v>0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</row>
    <row r="32" spans="1:20" ht="19.5" customHeight="1" x14ac:dyDescent="0.45">
      <c r="A32" s="117" t="s">
        <v>102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</row>
    <row r="33" spans="1:21" ht="19.5" customHeight="1" x14ac:dyDescent="0.45">
      <c r="A33" s="117" t="str">
        <f>سهام!A3</f>
        <v>برای ماه منتهی به 1399/10/30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</row>
    <row r="34" spans="1:21" ht="19.5" customHeight="1" x14ac:dyDescent="0.45">
      <c r="A34" s="121" t="s">
        <v>2</v>
      </c>
      <c r="C34" s="120" t="s">
        <v>104</v>
      </c>
      <c r="D34" s="120" t="s">
        <v>104</v>
      </c>
      <c r="E34" s="120" t="s">
        <v>104</v>
      </c>
      <c r="F34" s="120" t="s">
        <v>104</v>
      </c>
      <c r="G34" s="120" t="s">
        <v>104</v>
      </c>
      <c r="H34" s="120" t="s">
        <v>104</v>
      </c>
      <c r="I34" s="120" t="s">
        <v>104</v>
      </c>
      <c r="K34" s="120" t="s">
        <v>105</v>
      </c>
      <c r="L34" s="120" t="s">
        <v>105</v>
      </c>
      <c r="M34" s="120" t="s">
        <v>105</v>
      </c>
      <c r="N34" s="120" t="s">
        <v>105</v>
      </c>
      <c r="O34" s="120" t="s">
        <v>105</v>
      </c>
      <c r="P34" s="120" t="s">
        <v>105</v>
      </c>
      <c r="Q34" s="120" t="s">
        <v>105</v>
      </c>
    </row>
    <row r="35" spans="1:21" ht="23.25" customHeight="1" x14ac:dyDescent="0.45">
      <c r="A35" s="120" t="s">
        <v>2</v>
      </c>
      <c r="C35" s="30" t="s">
        <v>6</v>
      </c>
      <c r="E35" s="30" t="s">
        <v>132</v>
      </c>
      <c r="G35" s="30" t="s">
        <v>133</v>
      </c>
      <c r="I35" s="30" t="s">
        <v>134</v>
      </c>
      <c r="K35" s="30" t="s">
        <v>6</v>
      </c>
      <c r="M35" s="30" t="s">
        <v>132</v>
      </c>
      <c r="O35" s="30" t="s">
        <v>133</v>
      </c>
      <c r="Q35" s="30" t="s">
        <v>134</v>
      </c>
    </row>
    <row r="36" spans="1:21" ht="19.5" customHeight="1" x14ac:dyDescent="0.55000000000000004">
      <c r="A36" s="32" t="s">
        <v>212</v>
      </c>
      <c r="C36" s="31"/>
      <c r="E36" s="48">
        <f>E30</f>
        <v>432638983600</v>
      </c>
      <c r="F36" s="6"/>
      <c r="G36" s="49">
        <f>G30</f>
        <v>503802862259</v>
      </c>
      <c r="H36" s="6"/>
      <c r="I36" s="49">
        <f>I30</f>
        <v>-71163878646</v>
      </c>
      <c r="J36" s="6"/>
      <c r="K36" s="34"/>
      <c r="L36" s="6"/>
      <c r="M36" s="49">
        <f>M30</f>
        <v>432638983600</v>
      </c>
      <c r="N36" s="6"/>
      <c r="O36" s="49">
        <f>O30</f>
        <v>406336599240</v>
      </c>
      <c r="P36" s="6"/>
      <c r="Q36" s="49">
        <f>Q30</f>
        <v>26302384371</v>
      </c>
    </row>
    <row r="37" spans="1:21" ht="19.5" customHeight="1" x14ac:dyDescent="0.55000000000000004">
      <c r="A37" s="6" t="s">
        <v>181</v>
      </c>
      <c r="C37" s="4">
        <v>544352</v>
      </c>
      <c r="D37" s="4"/>
      <c r="E37" s="4">
        <v>1661217234</v>
      </c>
      <c r="F37" s="4"/>
      <c r="G37" s="4">
        <v>2096813284</v>
      </c>
      <c r="H37" s="4"/>
      <c r="I37" s="4">
        <v>-435596049</v>
      </c>
      <c r="J37" s="4"/>
      <c r="K37" s="4">
        <v>544352</v>
      </c>
      <c r="L37" s="4"/>
      <c r="M37" s="4">
        <v>1661217234</v>
      </c>
      <c r="N37" s="4"/>
      <c r="O37" s="4">
        <v>2621161726</v>
      </c>
      <c r="P37" s="4"/>
      <c r="Q37" s="4">
        <v>-959944491</v>
      </c>
      <c r="S37" s="9"/>
      <c r="T37" s="4"/>
    </row>
    <row r="38" spans="1:21" ht="19.5" customHeight="1" x14ac:dyDescent="0.55000000000000004">
      <c r="A38" s="6" t="s">
        <v>17</v>
      </c>
      <c r="C38" s="4">
        <v>6000000</v>
      </c>
      <c r="D38" s="4"/>
      <c r="E38" s="4">
        <v>37718233200</v>
      </c>
      <c r="F38" s="4"/>
      <c r="G38" s="4">
        <v>32644243542</v>
      </c>
      <c r="H38" s="4"/>
      <c r="I38" s="4">
        <v>5073989658</v>
      </c>
      <c r="J38" s="4"/>
      <c r="K38" s="4">
        <v>6000000</v>
      </c>
      <c r="L38" s="4"/>
      <c r="M38" s="4">
        <v>37718233200</v>
      </c>
      <c r="N38" s="4"/>
      <c r="O38" s="4">
        <v>25607444914</v>
      </c>
      <c r="P38" s="4"/>
      <c r="Q38" s="4">
        <v>12110788286</v>
      </c>
      <c r="S38" s="9"/>
      <c r="T38" s="4"/>
    </row>
    <row r="39" spans="1:21" ht="19.5" customHeight="1" x14ac:dyDescent="0.55000000000000004">
      <c r="A39" s="6" t="s">
        <v>213</v>
      </c>
      <c r="C39" s="4">
        <v>6290000</v>
      </c>
      <c r="D39" s="4"/>
      <c r="E39" s="4">
        <v>148104732181</v>
      </c>
      <c r="F39" s="4"/>
      <c r="G39" s="4">
        <v>181324660500</v>
      </c>
      <c r="H39" s="4"/>
      <c r="I39" s="4">
        <v>-33219928318</v>
      </c>
      <c r="J39" s="4"/>
      <c r="K39" s="4">
        <v>6290000</v>
      </c>
      <c r="L39" s="4"/>
      <c r="M39" s="4">
        <v>148104732181</v>
      </c>
      <c r="N39" s="4"/>
      <c r="O39" s="4">
        <v>199767895368</v>
      </c>
      <c r="P39" s="4"/>
      <c r="Q39" s="4">
        <v>-51663163186</v>
      </c>
      <c r="S39" s="9"/>
      <c r="T39" s="4"/>
    </row>
    <row r="40" spans="1:21" ht="19.5" customHeight="1" x14ac:dyDescent="0.55000000000000004">
      <c r="A40" s="6" t="s">
        <v>201</v>
      </c>
      <c r="C40" s="4">
        <v>0</v>
      </c>
      <c r="D40" s="4"/>
      <c r="E40" s="4">
        <v>0</v>
      </c>
      <c r="F40" s="4"/>
      <c r="G40" s="4">
        <v>-1149234686</v>
      </c>
      <c r="H40" s="4"/>
      <c r="I40" s="4">
        <v>1149234686</v>
      </c>
      <c r="J40" s="4"/>
      <c r="K40" s="4">
        <v>0</v>
      </c>
      <c r="L40" s="4"/>
      <c r="M40" s="4">
        <v>0</v>
      </c>
      <c r="N40" s="4"/>
      <c r="O40" s="4">
        <v>0</v>
      </c>
      <c r="P40" s="4"/>
      <c r="Q40" s="4">
        <v>0</v>
      </c>
      <c r="S40" s="9"/>
      <c r="T40" s="4"/>
    </row>
    <row r="41" spans="1:21" ht="19.5" customHeight="1" x14ac:dyDescent="0.55000000000000004">
      <c r="A41" s="6" t="s">
        <v>198</v>
      </c>
      <c r="C41" s="4">
        <v>0</v>
      </c>
      <c r="D41" s="4"/>
      <c r="E41" s="4">
        <v>0</v>
      </c>
      <c r="F41" s="4"/>
      <c r="G41" s="4">
        <v>-789706181</v>
      </c>
      <c r="H41" s="4"/>
      <c r="I41" s="4">
        <v>789706181</v>
      </c>
      <c r="J41" s="4"/>
      <c r="K41" s="4">
        <v>0</v>
      </c>
      <c r="L41" s="4"/>
      <c r="M41" s="4">
        <v>0</v>
      </c>
      <c r="N41" s="4"/>
      <c r="O41" s="4">
        <v>0</v>
      </c>
      <c r="P41" s="4"/>
      <c r="Q41" s="4">
        <v>0</v>
      </c>
      <c r="S41" s="9"/>
      <c r="T41" s="4"/>
    </row>
    <row r="42" spans="1:21" ht="19.5" customHeight="1" x14ac:dyDescent="0.55000000000000004">
      <c r="A42" s="6" t="s">
        <v>199</v>
      </c>
      <c r="C42" s="4">
        <v>0</v>
      </c>
      <c r="D42" s="4"/>
      <c r="E42" s="4">
        <v>0</v>
      </c>
      <c r="F42" s="4"/>
      <c r="G42" s="4">
        <v>-21844786</v>
      </c>
      <c r="H42" s="4"/>
      <c r="I42" s="4">
        <v>21844786</v>
      </c>
      <c r="J42" s="4"/>
      <c r="K42" s="4">
        <v>0</v>
      </c>
      <c r="L42" s="4"/>
      <c r="M42" s="4">
        <v>0</v>
      </c>
      <c r="N42" s="4"/>
      <c r="O42" s="4">
        <v>0</v>
      </c>
      <c r="P42" s="4"/>
      <c r="Q42" s="4">
        <v>0</v>
      </c>
      <c r="S42" s="9"/>
      <c r="T42" s="4"/>
    </row>
    <row r="43" spans="1:21" ht="19.5" customHeight="1" x14ac:dyDescent="0.55000000000000004">
      <c r="A43" s="6" t="s">
        <v>188</v>
      </c>
      <c r="C43" s="4">
        <v>0</v>
      </c>
      <c r="D43" s="4"/>
      <c r="E43" s="4">
        <v>0</v>
      </c>
      <c r="F43" s="4"/>
      <c r="G43" s="4">
        <v>-359147676</v>
      </c>
      <c r="H43" s="4"/>
      <c r="I43" s="4">
        <v>359147676</v>
      </c>
      <c r="J43" s="4"/>
      <c r="K43" s="4">
        <v>0</v>
      </c>
      <c r="L43" s="4"/>
      <c r="M43" s="4">
        <v>0</v>
      </c>
      <c r="N43" s="4"/>
      <c r="O43" s="4">
        <v>0</v>
      </c>
      <c r="P43" s="4"/>
      <c r="Q43" s="4">
        <v>0</v>
      </c>
      <c r="S43" s="9"/>
      <c r="T43" s="4"/>
    </row>
    <row r="44" spans="1:21" ht="19.5" customHeight="1" x14ac:dyDescent="0.55000000000000004">
      <c r="A44" s="6" t="s">
        <v>139</v>
      </c>
      <c r="C44" s="4">
        <v>403500</v>
      </c>
      <c r="D44" s="4"/>
      <c r="E44" s="4">
        <v>379422967120</v>
      </c>
      <c r="F44" s="4"/>
      <c r="G44" s="4">
        <v>350184605034</v>
      </c>
      <c r="H44" s="4"/>
      <c r="I44" s="4">
        <v>29238362086</v>
      </c>
      <c r="J44" s="4"/>
      <c r="K44" s="4">
        <v>403500</v>
      </c>
      <c r="L44" s="4"/>
      <c r="M44" s="4">
        <v>379422967120</v>
      </c>
      <c r="N44" s="4"/>
      <c r="O44" s="4">
        <v>398968776955</v>
      </c>
      <c r="P44" s="4"/>
      <c r="Q44" s="4">
        <v>-19545809834</v>
      </c>
      <c r="T44" s="4"/>
    </row>
    <row r="45" spans="1:21" ht="19.5" customHeight="1" x14ac:dyDescent="0.55000000000000004">
      <c r="A45" s="6" t="s">
        <v>43</v>
      </c>
      <c r="C45" s="4">
        <v>788029</v>
      </c>
      <c r="D45" s="4"/>
      <c r="E45" s="4">
        <v>694915601713</v>
      </c>
      <c r="F45" s="4"/>
      <c r="G45" s="4">
        <v>679617215956</v>
      </c>
      <c r="H45" s="4"/>
      <c r="I45" s="4">
        <v>15298385757</v>
      </c>
      <c r="J45" s="4"/>
      <c r="K45" s="4">
        <v>788029</v>
      </c>
      <c r="L45" s="4"/>
      <c r="M45" s="4">
        <v>694915601713</v>
      </c>
      <c r="N45" s="4"/>
      <c r="O45" s="4">
        <v>755103457883</v>
      </c>
      <c r="P45" s="4"/>
      <c r="Q45" s="4">
        <v>-60187856169</v>
      </c>
      <c r="S45" s="9"/>
      <c r="T45" s="4"/>
      <c r="U45" s="9"/>
    </row>
    <row r="46" spans="1:21" ht="19.5" customHeight="1" x14ac:dyDescent="0.55000000000000004">
      <c r="A46" s="6" t="s">
        <v>251</v>
      </c>
      <c r="C46" s="4">
        <v>100830</v>
      </c>
      <c r="D46" s="4"/>
      <c r="E46" s="4">
        <v>130503470288</v>
      </c>
      <c r="F46" s="4"/>
      <c r="G46" s="4">
        <v>130014463173</v>
      </c>
      <c r="H46" s="4"/>
      <c r="I46" s="4">
        <v>489007115</v>
      </c>
      <c r="J46" s="4"/>
      <c r="K46" s="4">
        <v>100830</v>
      </c>
      <c r="L46" s="4"/>
      <c r="M46" s="4">
        <v>130503470288</v>
      </c>
      <c r="N46" s="4"/>
      <c r="O46" s="4">
        <v>130014463173</v>
      </c>
      <c r="P46" s="4"/>
      <c r="Q46" s="4">
        <v>489007115</v>
      </c>
      <c r="S46" s="9"/>
      <c r="T46" s="4"/>
    </row>
    <row r="47" spans="1:21" ht="19.5" customHeight="1" x14ac:dyDescent="0.55000000000000004">
      <c r="A47" s="6" t="s">
        <v>242</v>
      </c>
      <c r="C47" s="4">
        <v>7500</v>
      </c>
      <c r="D47" s="4"/>
      <c r="E47" s="4">
        <v>7167455663</v>
      </c>
      <c r="F47" s="4"/>
      <c r="G47" s="4">
        <v>7096488528</v>
      </c>
      <c r="H47" s="4"/>
      <c r="I47" s="4">
        <v>70967135</v>
      </c>
      <c r="J47" s="4"/>
      <c r="K47" s="4">
        <v>7500</v>
      </c>
      <c r="L47" s="4"/>
      <c r="M47" s="4">
        <v>7167455663</v>
      </c>
      <c r="N47" s="4"/>
      <c r="O47" s="4">
        <v>7099061470</v>
      </c>
      <c r="P47" s="4"/>
      <c r="Q47" s="4">
        <v>68394193</v>
      </c>
      <c r="S47" s="9"/>
      <c r="T47" s="4"/>
      <c r="U47" s="4"/>
    </row>
    <row r="48" spans="1:21" ht="19.5" customHeight="1" x14ac:dyDescent="0.55000000000000004">
      <c r="A48" s="6" t="s">
        <v>230</v>
      </c>
      <c r="C48" s="4">
        <v>47943</v>
      </c>
      <c r="D48" s="4"/>
      <c r="E48" s="4">
        <v>29053033426</v>
      </c>
      <c r="F48" s="4"/>
      <c r="G48" s="4">
        <v>28927829007</v>
      </c>
      <c r="H48" s="4"/>
      <c r="I48" s="4">
        <v>125204419</v>
      </c>
      <c r="J48" s="4"/>
      <c r="K48" s="4">
        <v>47943</v>
      </c>
      <c r="L48" s="4"/>
      <c r="M48" s="4">
        <v>29053033426</v>
      </c>
      <c r="N48" s="4"/>
      <c r="O48" s="4">
        <v>28526085000</v>
      </c>
      <c r="P48" s="4"/>
      <c r="Q48" s="4">
        <v>526948426</v>
      </c>
      <c r="T48" s="4"/>
    </row>
    <row r="49" spans="1:20" ht="19.5" customHeight="1" x14ac:dyDescent="0.55000000000000004">
      <c r="A49" s="6" t="s">
        <v>37</v>
      </c>
      <c r="C49" s="4">
        <v>910000</v>
      </c>
      <c r="D49" s="4"/>
      <c r="E49" s="4">
        <v>813626373486</v>
      </c>
      <c r="F49" s="4"/>
      <c r="G49" s="4">
        <v>804685424326</v>
      </c>
      <c r="H49" s="4"/>
      <c r="I49" s="4">
        <v>8940949160</v>
      </c>
      <c r="J49" s="4"/>
      <c r="K49" s="4">
        <v>910000</v>
      </c>
      <c r="L49" s="4"/>
      <c r="M49" s="4">
        <v>813626373486</v>
      </c>
      <c r="N49" s="4"/>
      <c r="O49" s="4">
        <v>910219312500</v>
      </c>
      <c r="P49" s="4"/>
      <c r="Q49" s="4">
        <v>-96592939013</v>
      </c>
      <c r="T49" s="4"/>
    </row>
    <row r="50" spans="1:20" ht="19.5" customHeight="1" x14ac:dyDescent="0.55000000000000004">
      <c r="A50" s="6" t="s">
        <v>138</v>
      </c>
      <c r="C50" s="4">
        <v>2500</v>
      </c>
      <c r="D50" s="4"/>
      <c r="E50" s="4">
        <v>2604527843</v>
      </c>
      <c r="F50" s="4"/>
      <c r="G50" s="4">
        <v>2570786460</v>
      </c>
      <c r="H50" s="4"/>
      <c r="I50" s="4">
        <v>33741383</v>
      </c>
      <c r="J50" s="4"/>
      <c r="K50" s="4">
        <v>2500</v>
      </c>
      <c r="L50" s="4"/>
      <c r="M50" s="4">
        <v>2604527843</v>
      </c>
      <c r="N50" s="4"/>
      <c r="O50" s="4">
        <v>2436961920</v>
      </c>
      <c r="P50" s="4"/>
      <c r="Q50" s="4">
        <v>167565923</v>
      </c>
      <c r="T50" s="4"/>
    </row>
    <row r="51" spans="1:20" ht="19.5" customHeight="1" x14ac:dyDescent="0.55000000000000004">
      <c r="A51" s="6" t="s">
        <v>137</v>
      </c>
      <c r="C51" s="4">
        <v>500000</v>
      </c>
      <c r="D51" s="4"/>
      <c r="E51" s="4">
        <v>499909375000</v>
      </c>
      <c r="F51" s="4"/>
      <c r="G51" s="4">
        <v>489911187500</v>
      </c>
      <c r="H51" s="4"/>
      <c r="I51" s="4">
        <v>9998187500</v>
      </c>
      <c r="J51" s="4"/>
      <c r="K51" s="4">
        <v>500000</v>
      </c>
      <c r="L51" s="4"/>
      <c r="M51" s="4">
        <v>499909375000</v>
      </c>
      <c r="N51" s="4"/>
      <c r="O51" s="4">
        <v>477586546860</v>
      </c>
      <c r="P51" s="4"/>
      <c r="Q51" s="4">
        <v>22322828140</v>
      </c>
      <c r="S51" s="9"/>
      <c r="T51" s="4"/>
    </row>
    <row r="52" spans="1:20" ht="19.5" customHeight="1" x14ac:dyDescent="0.55000000000000004">
      <c r="A52" s="7" t="s">
        <v>30</v>
      </c>
      <c r="C52" s="4">
        <v>0</v>
      </c>
      <c r="D52" s="4"/>
      <c r="E52" s="4">
        <v>0</v>
      </c>
      <c r="F52" s="4"/>
      <c r="G52" s="4">
        <v>0</v>
      </c>
      <c r="H52" s="4"/>
      <c r="I52" s="4">
        <v>0</v>
      </c>
      <c r="J52" s="4"/>
      <c r="K52" s="4">
        <v>150000</v>
      </c>
      <c r="L52" s="4"/>
      <c r="M52" s="4">
        <v>134975531250</v>
      </c>
      <c r="N52" s="4"/>
      <c r="O52" s="4">
        <v>144000000000</v>
      </c>
      <c r="P52" s="4"/>
      <c r="Q52" s="4">
        <v>-9024468750</v>
      </c>
      <c r="S52" s="9"/>
      <c r="T52" s="4"/>
    </row>
    <row r="53" spans="1:20" ht="19.5" customHeight="1" thickBot="1" x14ac:dyDescent="0.6">
      <c r="A53" s="6" t="s">
        <v>147</v>
      </c>
      <c r="C53" s="4"/>
      <c r="D53" s="4"/>
      <c r="E53" s="103">
        <f>SUM(E36:E52)</f>
        <v>3177325970754</v>
      </c>
      <c r="F53" s="27"/>
      <c r="G53" s="103">
        <f>SUM(G36:G52)</f>
        <v>3210556646240</v>
      </c>
      <c r="H53" s="27"/>
      <c r="I53" s="103">
        <f>SUM(I36:I52)</f>
        <v>-33230675471</v>
      </c>
      <c r="J53" s="27"/>
      <c r="K53" s="27"/>
      <c r="L53" s="27"/>
      <c r="M53" s="103">
        <f>SUM(M36:M52)</f>
        <v>3312301502004</v>
      </c>
      <c r="N53" s="27"/>
      <c r="O53" s="103">
        <f>SUM(O36:O52)</f>
        <v>3488287767009</v>
      </c>
      <c r="P53" s="27"/>
      <c r="Q53" s="103">
        <f>SUM(Q36:Q52)</f>
        <v>-175986264989</v>
      </c>
      <c r="S53" s="9"/>
    </row>
    <row r="54" spans="1:20" ht="19.5" customHeight="1" thickTop="1" x14ac:dyDescent="0.45">
      <c r="I54" s="9"/>
      <c r="Q54" s="9"/>
    </row>
    <row r="55" spans="1:20" ht="19.5" customHeight="1" x14ac:dyDescent="0.45">
      <c r="I55" s="28"/>
      <c r="Q55" s="9"/>
    </row>
    <row r="56" spans="1:20" ht="19.5" customHeight="1" x14ac:dyDescent="0.45">
      <c r="G56" s="29"/>
      <c r="I56" s="9"/>
      <c r="Q56" s="9"/>
    </row>
    <row r="57" spans="1:20" ht="19.5" customHeight="1" x14ac:dyDescent="0.45">
      <c r="I57" s="29"/>
      <c r="Q57" s="9"/>
    </row>
    <row r="58" spans="1:20" ht="19.5" customHeight="1" x14ac:dyDescent="0.45">
      <c r="I58" s="4"/>
      <c r="Q58" s="4"/>
    </row>
  </sheetData>
  <sheetProtection algorithmName="SHA-512" hashValue="KApKPN0pJD+75hPEJOLvZYwzsVOqdPSOL9weyq6TEnC+/E2xoh4DYE54+Mr241y/mDaZVYol/S4v/HuR16T8Gw==" saltValue="np2DSajwbZoT7NRw9utMYg==" spinCount="100000" sheet="1" objects="1" scenarios="1" selectLockedCells="1" autoFilter="0" selectUnlockedCells="1"/>
  <mergeCells count="20">
    <mergeCell ref="A3:Q3"/>
    <mergeCell ref="A2:Q2"/>
    <mergeCell ref="A1:Q1"/>
    <mergeCell ref="K5"/>
    <mergeCell ref="M5"/>
    <mergeCell ref="O5"/>
    <mergeCell ref="Q5"/>
    <mergeCell ref="K4:Q4"/>
    <mergeCell ref="A4:A5"/>
    <mergeCell ref="C5"/>
    <mergeCell ref="E5"/>
    <mergeCell ref="G5"/>
    <mergeCell ref="I5"/>
    <mergeCell ref="C4:I4"/>
    <mergeCell ref="A31:Q31"/>
    <mergeCell ref="A32:Q32"/>
    <mergeCell ref="A33:Q33"/>
    <mergeCell ref="A34:A35"/>
    <mergeCell ref="C34:I34"/>
    <mergeCell ref="K34:Q34"/>
  </mergeCells>
  <printOptions horizontalCentered="1"/>
  <pageMargins left="0" right="0" top="0.75" bottom="0.75" header="0.3" footer="0.3"/>
  <pageSetup paperSize="9" scale="75" orientation="landscape" r:id="rId1"/>
  <rowBreaks count="1" manualBreakCount="1">
    <brk id="3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rightToLeft="1" view="pageBreakPreview" zoomScaleNormal="100" zoomScaleSheetLayoutView="100" workbookViewId="0">
      <selection sqref="A1:Q1"/>
    </sheetView>
  </sheetViews>
  <sheetFormatPr defaultColWidth="9.140625" defaultRowHeight="18.75" x14ac:dyDescent="0.25"/>
  <cols>
    <col min="1" max="1" width="27.42578125" style="85" bestFit="1" customWidth="1"/>
    <col min="2" max="2" width="1" style="85" customWidth="1"/>
    <col min="3" max="3" width="11" style="85" customWidth="1"/>
    <col min="4" max="4" width="0.85546875" style="85" customWidth="1"/>
    <col min="5" max="5" width="17.28515625" style="85" bestFit="1" customWidth="1"/>
    <col min="6" max="6" width="0.85546875" style="85" customWidth="1"/>
    <col min="7" max="7" width="18.7109375" style="85" customWidth="1"/>
    <col min="8" max="8" width="0.7109375" style="85" customWidth="1"/>
    <col min="9" max="9" width="21.85546875" style="85" customWidth="1"/>
    <col min="10" max="10" width="1" style="85" customWidth="1"/>
    <col min="11" max="11" width="11" style="85" bestFit="1" customWidth="1"/>
    <col min="12" max="12" width="1" style="85" customWidth="1"/>
    <col min="13" max="13" width="19.42578125" style="85" bestFit="1" customWidth="1"/>
    <col min="14" max="14" width="1" style="85" customWidth="1"/>
    <col min="15" max="15" width="20.42578125" style="85" bestFit="1" customWidth="1"/>
    <col min="16" max="16" width="1" style="85" customWidth="1"/>
    <col min="17" max="17" width="22" style="26" bestFit="1" customWidth="1"/>
    <col min="18" max="18" width="20.28515625" style="26" bestFit="1" customWidth="1"/>
    <col min="21" max="21" width="20.28515625" style="26" bestFit="1" customWidth="1"/>
    <col min="22" max="16384" width="9.140625" style="85"/>
  </cols>
  <sheetData>
    <row r="1" spans="1:17" ht="21" x14ac:dyDescent="0.25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ht="21" x14ac:dyDescent="0.25">
      <c r="A2" s="136" t="s">
        <v>102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</row>
    <row r="3" spans="1:17" ht="21" x14ac:dyDescent="0.25">
      <c r="A3" s="136" t="str">
        <f>سهام!A3</f>
        <v>برای ماه منتهی به 1399/10/30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</row>
    <row r="4" spans="1:17" ht="21" x14ac:dyDescent="0.25">
      <c r="A4" s="139" t="s">
        <v>2</v>
      </c>
      <c r="C4" s="137" t="s">
        <v>104</v>
      </c>
      <c r="D4" s="137" t="s">
        <v>104</v>
      </c>
      <c r="E4" s="137" t="s">
        <v>104</v>
      </c>
      <c r="F4" s="137" t="s">
        <v>104</v>
      </c>
      <c r="G4" s="137" t="s">
        <v>104</v>
      </c>
      <c r="H4" s="137" t="s">
        <v>104</v>
      </c>
      <c r="I4" s="137" t="s">
        <v>104</v>
      </c>
      <c r="K4" s="137" t="s">
        <v>105</v>
      </c>
      <c r="L4" s="137" t="s">
        <v>105</v>
      </c>
      <c r="M4" s="137" t="s">
        <v>105</v>
      </c>
      <c r="N4" s="137" t="s">
        <v>105</v>
      </c>
      <c r="O4" s="137" t="s">
        <v>105</v>
      </c>
      <c r="P4" s="137" t="s">
        <v>105</v>
      </c>
      <c r="Q4" s="137" t="s">
        <v>105</v>
      </c>
    </row>
    <row r="5" spans="1:17" ht="21" x14ac:dyDescent="0.25">
      <c r="A5" s="137" t="s">
        <v>2</v>
      </c>
      <c r="C5" s="137" t="s">
        <v>6</v>
      </c>
      <c r="E5" s="137" t="s">
        <v>132</v>
      </c>
      <c r="G5" s="137" t="s">
        <v>133</v>
      </c>
      <c r="I5" s="137" t="s">
        <v>140</v>
      </c>
      <c r="K5" s="137" t="s">
        <v>6</v>
      </c>
      <c r="M5" s="137" t="s">
        <v>132</v>
      </c>
      <c r="O5" s="137" t="s">
        <v>133</v>
      </c>
      <c r="Q5" s="138" t="s">
        <v>140</v>
      </c>
    </row>
    <row r="6" spans="1:17" x14ac:dyDescent="0.25">
      <c r="A6" s="85" t="s">
        <v>188</v>
      </c>
      <c r="C6" s="86">
        <v>177500</v>
      </c>
      <c r="D6" s="86"/>
      <c r="E6" s="86">
        <v>661664560</v>
      </c>
      <c r="F6" s="86"/>
      <c r="G6" s="86">
        <v>1117856338</v>
      </c>
      <c r="H6" s="86"/>
      <c r="I6" s="86">
        <v>-456191778</v>
      </c>
      <c r="J6" s="86"/>
      <c r="K6" s="86">
        <v>177500</v>
      </c>
      <c r="L6" s="86"/>
      <c r="M6" s="86">
        <v>661664560</v>
      </c>
      <c r="N6" s="86"/>
      <c r="O6" s="86">
        <v>1117856338</v>
      </c>
      <c r="P6" s="86"/>
      <c r="Q6" s="26">
        <v>-456191778</v>
      </c>
    </row>
    <row r="7" spans="1:17" x14ac:dyDescent="0.25">
      <c r="A7" s="85" t="s">
        <v>180</v>
      </c>
      <c r="C7" s="86">
        <v>26238</v>
      </c>
      <c r="D7" s="86"/>
      <c r="E7" s="86">
        <v>320855937</v>
      </c>
      <c r="F7" s="86"/>
      <c r="G7" s="86">
        <v>406809950</v>
      </c>
      <c r="H7" s="86"/>
      <c r="I7" s="86">
        <v>-85954013</v>
      </c>
      <c r="J7" s="86"/>
      <c r="K7" s="86">
        <v>188423</v>
      </c>
      <c r="L7" s="86"/>
      <c r="M7" s="86">
        <v>4816862736</v>
      </c>
      <c r="N7" s="86"/>
      <c r="O7" s="86">
        <v>4820017749</v>
      </c>
      <c r="P7" s="86"/>
      <c r="Q7" s="26">
        <v>-3155013</v>
      </c>
    </row>
    <row r="8" spans="1:17" x14ac:dyDescent="0.25">
      <c r="A8" s="85" t="s">
        <v>199</v>
      </c>
      <c r="C8" s="86">
        <v>416559</v>
      </c>
      <c r="D8" s="86"/>
      <c r="E8" s="86">
        <v>2337194101</v>
      </c>
      <c r="F8" s="86"/>
      <c r="G8" s="86">
        <v>2729931085</v>
      </c>
      <c r="H8" s="86"/>
      <c r="I8" s="86">
        <v>-392736984</v>
      </c>
      <c r="J8" s="86"/>
      <c r="K8" s="86">
        <v>771559</v>
      </c>
      <c r="L8" s="86"/>
      <c r="M8" s="86">
        <v>4922405636</v>
      </c>
      <c r="N8" s="86"/>
      <c r="O8" s="86">
        <v>5263657541</v>
      </c>
      <c r="P8" s="86"/>
      <c r="Q8" s="26">
        <v>-341251905</v>
      </c>
    </row>
    <row r="9" spans="1:17" x14ac:dyDescent="0.25">
      <c r="A9" s="85" t="s">
        <v>14</v>
      </c>
      <c r="C9" s="86">
        <v>1500000</v>
      </c>
      <c r="D9" s="86"/>
      <c r="E9" s="86">
        <v>17795295886</v>
      </c>
      <c r="F9" s="86"/>
      <c r="G9" s="86">
        <v>4295105290</v>
      </c>
      <c r="H9" s="86"/>
      <c r="I9" s="86">
        <v>13500190596</v>
      </c>
      <c r="J9" s="86"/>
      <c r="K9" s="86">
        <v>6400000</v>
      </c>
      <c r="L9" s="86"/>
      <c r="M9" s="86">
        <v>85448669423</v>
      </c>
      <c r="N9" s="86"/>
      <c r="O9" s="86">
        <v>15583581082</v>
      </c>
      <c r="P9" s="86"/>
      <c r="Q9" s="26">
        <v>69865088341</v>
      </c>
    </row>
    <row r="10" spans="1:17" x14ac:dyDescent="0.25">
      <c r="A10" s="85" t="s">
        <v>198</v>
      </c>
      <c r="C10" s="86">
        <v>100000</v>
      </c>
      <c r="D10" s="86"/>
      <c r="E10" s="86">
        <v>2324890711</v>
      </c>
      <c r="F10" s="86"/>
      <c r="G10" s="86">
        <v>3037253231</v>
      </c>
      <c r="H10" s="86"/>
      <c r="I10" s="86">
        <v>-712362520</v>
      </c>
      <c r="J10" s="86"/>
      <c r="K10" s="86">
        <v>100000</v>
      </c>
      <c r="L10" s="86"/>
      <c r="M10" s="86">
        <v>2324890711</v>
      </c>
      <c r="N10" s="86"/>
      <c r="O10" s="86">
        <v>3037253231</v>
      </c>
      <c r="P10" s="86"/>
      <c r="Q10" s="26">
        <v>-712362520</v>
      </c>
    </row>
    <row r="11" spans="1:17" x14ac:dyDescent="0.25">
      <c r="A11" s="85" t="s">
        <v>196</v>
      </c>
      <c r="C11" s="86">
        <v>27886</v>
      </c>
      <c r="D11" s="86"/>
      <c r="E11" s="86">
        <v>3549848091</v>
      </c>
      <c r="F11" s="86"/>
      <c r="G11" s="86">
        <v>3527666501</v>
      </c>
      <c r="H11" s="86"/>
      <c r="I11" s="86">
        <v>22181590</v>
      </c>
      <c r="J11" s="86"/>
      <c r="K11" s="86">
        <v>33407</v>
      </c>
      <c r="L11" s="86"/>
      <c r="M11" s="86">
        <v>4245745536</v>
      </c>
      <c r="N11" s="86"/>
      <c r="O11" s="86">
        <v>4226090323</v>
      </c>
      <c r="P11" s="86"/>
      <c r="Q11" s="26">
        <v>19655213</v>
      </c>
    </row>
    <row r="12" spans="1:17" x14ac:dyDescent="0.25">
      <c r="A12" s="85" t="s">
        <v>20</v>
      </c>
      <c r="C12" s="86">
        <v>974360</v>
      </c>
      <c r="D12" s="86"/>
      <c r="E12" s="86">
        <v>13337448115</v>
      </c>
      <c r="F12" s="86"/>
      <c r="G12" s="86">
        <v>7619318268</v>
      </c>
      <c r="H12" s="86"/>
      <c r="I12" s="86">
        <v>5718129847</v>
      </c>
      <c r="J12" s="86"/>
      <c r="K12" s="86">
        <v>1965367</v>
      </c>
      <c r="L12" s="86"/>
      <c r="M12" s="86">
        <v>45065343770</v>
      </c>
      <c r="N12" s="86"/>
      <c r="O12" s="86">
        <v>21534082909</v>
      </c>
      <c r="P12" s="86"/>
      <c r="Q12" s="26">
        <v>23531260861</v>
      </c>
    </row>
    <row r="13" spans="1:17" x14ac:dyDescent="0.25">
      <c r="A13" s="85" t="s">
        <v>169</v>
      </c>
      <c r="C13" s="86">
        <v>32621</v>
      </c>
      <c r="D13" s="86"/>
      <c r="E13" s="86">
        <v>593088108</v>
      </c>
      <c r="F13" s="86"/>
      <c r="G13" s="86">
        <v>645270533</v>
      </c>
      <c r="H13" s="86"/>
      <c r="I13" s="86">
        <v>-52182425</v>
      </c>
      <c r="J13" s="86"/>
      <c r="K13" s="86">
        <v>199106</v>
      </c>
      <c r="L13" s="86"/>
      <c r="M13" s="86">
        <v>6133596760</v>
      </c>
      <c r="N13" s="86"/>
      <c r="O13" s="86">
        <v>6034644366</v>
      </c>
      <c r="P13" s="86"/>
      <c r="Q13" s="26">
        <v>98952394</v>
      </c>
    </row>
    <row r="14" spans="1:17" x14ac:dyDescent="0.25">
      <c r="A14" s="85" t="s">
        <v>201</v>
      </c>
      <c r="C14" s="86">
        <v>72500</v>
      </c>
      <c r="D14" s="86"/>
      <c r="E14" s="86">
        <v>1834146522</v>
      </c>
      <c r="F14" s="86"/>
      <c r="G14" s="86">
        <v>3150580402</v>
      </c>
      <c r="H14" s="86"/>
      <c r="I14" s="86">
        <v>-1316433880</v>
      </c>
      <c r="J14" s="86"/>
      <c r="K14" s="86">
        <v>92500</v>
      </c>
      <c r="L14" s="86"/>
      <c r="M14" s="86">
        <v>2744895146</v>
      </c>
      <c r="N14" s="86"/>
      <c r="O14" s="86">
        <v>4034193394</v>
      </c>
      <c r="P14" s="86"/>
      <c r="Q14" s="26">
        <v>-1289298248</v>
      </c>
    </row>
    <row r="15" spans="1:17" x14ac:dyDescent="0.25">
      <c r="A15" s="85" t="s">
        <v>17</v>
      </c>
      <c r="C15" s="86">
        <v>3000000</v>
      </c>
      <c r="D15" s="86"/>
      <c r="E15" s="86">
        <v>16273592550</v>
      </c>
      <c r="F15" s="86"/>
      <c r="G15" s="86">
        <v>12803722458</v>
      </c>
      <c r="H15" s="86"/>
      <c r="I15" s="86">
        <v>3469870092</v>
      </c>
      <c r="J15" s="86"/>
      <c r="K15" s="86">
        <v>5937432</v>
      </c>
      <c r="L15" s="86"/>
      <c r="M15" s="86">
        <v>35212981526</v>
      </c>
      <c r="N15" s="86"/>
      <c r="O15" s="86">
        <v>21788981068</v>
      </c>
      <c r="P15" s="86"/>
      <c r="Q15" s="26">
        <v>13424000458</v>
      </c>
    </row>
    <row r="16" spans="1:17" x14ac:dyDescent="0.25">
      <c r="A16" s="85" t="s">
        <v>203</v>
      </c>
      <c r="C16" s="86">
        <v>1</v>
      </c>
      <c r="D16" s="86"/>
      <c r="E16" s="86">
        <v>1</v>
      </c>
      <c r="F16" s="86"/>
      <c r="G16" s="86">
        <v>20502</v>
      </c>
      <c r="H16" s="86"/>
      <c r="I16" s="86">
        <v>-20501</v>
      </c>
      <c r="J16" s="86"/>
      <c r="K16" s="86">
        <v>70001</v>
      </c>
      <c r="L16" s="86"/>
      <c r="M16" s="86">
        <v>2574643621</v>
      </c>
      <c r="N16" s="86"/>
      <c r="O16" s="86">
        <v>2509948369</v>
      </c>
      <c r="P16" s="86"/>
      <c r="Q16" s="26">
        <v>64695252</v>
      </c>
    </row>
    <row r="17" spans="1:17" x14ac:dyDescent="0.25">
      <c r="A17" s="85" t="s">
        <v>192</v>
      </c>
      <c r="C17" s="86">
        <v>0</v>
      </c>
      <c r="D17" s="86"/>
      <c r="E17" s="86">
        <v>0</v>
      </c>
      <c r="F17" s="86"/>
      <c r="G17" s="86">
        <v>0</v>
      </c>
      <c r="H17" s="86"/>
      <c r="I17" s="86">
        <v>0</v>
      </c>
      <c r="J17" s="86"/>
      <c r="K17" s="86">
        <v>30000</v>
      </c>
      <c r="L17" s="86"/>
      <c r="M17" s="86">
        <v>539769151</v>
      </c>
      <c r="N17" s="86"/>
      <c r="O17" s="86">
        <v>529765503</v>
      </c>
      <c r="P17" s="86"/>
      <c r="Q17" s="26">
        <v>10003648</v>
      </c>
    </row>
    <row r="18" spans="1:17" x14ac:dyDescent="0.25">
      <c r="A18" s="85" t="s">
        <v>195</v>
      </c>
      <c r="C18" s="86">
        <v>0</v>
      </c>
      <c r="D18" s="86"/>
      <c r="E18" s="86">
        <v>0</v>
      </c>
      <c r="F18" s="86"/>
      <c r="G18" s="86">
        <v>0</v>
      </c>
      <c r="H18" s="86"/>
      <c r="I18" s="86">
        <v>0</v>
      </c>
      <c r="J18" s="86"/>
      <c r="K18" s="86">
        <v>5000</v>
      </c>
      <c r="L18" s="86"/>
      <c r="M18" s="86">
        <v>50149827</v>
      </c>
      <c r="N18" s="86"/>
      <c r="O18" s="86">
        <v>50546862</v>
      </c>
      <c r="P18" s="86"/>
      <c r="Q18" s="26">
        <v>-397035</v>
      </c>
    </row>
    <row r="19" spans="1:17" x14ac:dyDescent="0.25">
      <c r="A19" s="85" t="s">
        <v>183</v>
      </c>
      <c r="C19" s="86">
        <v>0</v>
      </c>
      <c r="D19" s="86"/>
      <c r="E19" s="86">
        <v>0</v>
      </c>
      <c r="F19" s="86"/>
      <c r="G19" s="86">
        <v>0</v>
      </c>
      <c r="H19" s="86"/>
      <c r="I19" s="86">
        <v>0</v>
      </c>
      <c r="J19" s="86"/>
      <c r="K19" s="86">
        <v>136956</v>
      </c>
      <c r="L19" s="86"/>
      <c r="M19" s="86">
        <v>2771580320</v>
      </c>
      <c r="N19" s="86"/>
      <c r="O19" s="86">
        <v>2596540888</v>
      </c>
      <c r="P19" s="86"/>
      <c r="Q19" s="26">
        <v>175039432</v>
      </c>
    </row>
    <row r="20" spans="1:17" x14ac:dyDescent="0.25">
      <c r="A20" s="85" t="s">
        <v>204</v>
      </c>
      <c r="C20" s="86">
        <v>0</v>
      </c>
      <c r="D20" s="86"/>
      <c r="E20" s="86">
        <v>0</v>
      </c>
      <c r="F20" s="86"/>
      <c r="G20" s="86">
        <v>0</v>
      </c>
      <c r="H20" s="86"/>
      <c r="I20" s="86">
        <v>0</v>
      </c>
      <c r="J20" s="86"/>
      <c r="K20" s="86">
        <v>20000</v>
      </c>
      <c r="L20" s="86"/>
      <c r="M20" s="86">
        <v>331615109</v>
      </c>
      <c r="N20" s="86"/>
      <c r="O20" s="86">
        <v>323800189</v>
      </c>
      <c r="P20" s="86"/>
      <c r="Q20" s="26">
        <v>7814920</v>
      </c>
    </row>
    <row r="21" spans="1:17" x14ac:dyDescent="0.25">
      <c r="A21" s="85" t="s">
        <v>193</v>
      </c>
      <c r="C21" s="86">
        <v>0</v>
      </c>
      <c r="D21" s="86"/>
      <c r="E21" s="86">
        <v>0</v>
      </c>
      <c r="F21" s="86"/>
      <c r="G21" s="86">
        <v>0</v>
      </c>
      <c r="H21" s="86"/>
      <c r="I21" s="86">
        <v>0</v>
      </c>
      <c r="J21" s="86"/>
      <c r="K21" s="86">
        <v>110524</v>
      </c>
      <c r="L21" s="86"/>
      <c r="M21" s="86">
        <v>2722410697</v>
      </c>
      <c r="N21" s="86"/>
      <c r="O21" s="86">
        <v>2650246189</v>
      </c>
      <c r="P21" s="86"/>
      <c r="Q21" s="26">
        <v>72164508</v>
      </c>
    </row>
    <row r="22" spans="1:17" x14ac:dyDescent="0.25">
      <c r="A22" s="85" t="s">
        <v>189</v>
      </c>
      <c r="C22" s="86">
        <v>0</v>
      </c>
      <c r="D22" s="86"/>
      <c r="E22" s="86">
        <v>0</v>
      </c>
      <c r="F22" s="86"/>
      <c r="G22" s="86">
        <v>0</v>
      </c>
      <c r="H22" s="86"/>
      <c r="I22" s="86">
        <v>0</v>
      </c>
      <c r="J22" s="86"/>
      <c r="K22" s="86">
        <v>1272500</v>
      </c>
      <c r="L22" s="86"/>
      <c r="M22" s="86">
        <v>4410401133</v>
      </c>
      <c r="N22" s="86"/>
      <c r="O22" s="86">
        <v>4286841653</v>
      </c>
      <c r="P22" s="86"/>
      <c r="Q22" s="26">
        <v>123559480</v>
      </c>
    </row>
    <row r="23" spans="1:17" x14ac:dyDescent="0.25">
      <c r="A23" s="85" t="s">
        <v>200</v>
      </c>
      <c r="C23" s="86">
        <v>0</v>
      </c>
      <c r="D23" s="86"/>
      <c r="E23" s="86">
        <v>0</v>
      </c>
      <c r="F23" s="86"/>
      <c r="G23" s="86">
        <v>0</v>
      </c>
      <c r="H23" s="86"/>
      <c r="I23" s="86">
        <v>0</v>
      </c>
      <c r="J23" s="86"/>
      <c r="K23" s="86">
        <v>317500</v>
      </c>
      <c r="L23" s="86"/>
      <c r="M23" s="86">
        <v>1122108533</v>
      </c>
      <c r="N23" s="86"/>
      <c r="O23" s="86">
        <v>1096992009</v>
      </c>
      <c r="P23" s="86"/>
      <c r="Q23" s="26">
        <v>25116524</v>
      </c>
    </row>
    <row r="24" spans="1:17" x14ac:dyDescent="0.25">
      <c r="A24" s="85" t="s">
        <v>176</v>
      </c>
      <c r="C24" s="86">
        <v>0</v>
      </c>
      <c r="D24" s="86"/>
      <c r="E24" s="86">
        <v>0</v>
      </c>
      <c r="F24" s="86"/>
      <c r="G24" s="86">
        <v>0</v>
      </c>
      <c r="H24" s="86"/>
      <c r="I24" s="86">
        <v>0</v>
      </c>
      <c r="J24" s="86"/>
      <c r="K24" s="86">
        <v>296396</v>
      </c>
      <c r="L24" s="86"/>
      <c r="M24" s="86">
        <v>13370100190</v>
      </c>
      <c r="N24" s="86"/>
      <c r="O24" s="86">
        <v>13109257865</v>
      </c>
      <c r="P24" s="86"/>
      <c r="Q24" s="26">
        <v>260842325</v>
      </c>
    </row>
    <row r="25" spans="1:17" x14ac:dyDescent="0.25">
      <c r="A25" s="85" t="s">
        <v>178</v>
      </c>
      <c r="C25" s="86">
        <v>0</v>
      </c>
      <c r="D25" s="86"/>
      <c r="E25" s="86">
        <v>0</v>
      </c>
      <c r="F25" s="86"/>
      <c r="G25" s="86">
        <v>0</v>
      </c>
      <c r="H25" s="86"/>
      <c r="I25" s="86">
        <v>0</v>
      </c>
      <c r="J25" s="86"/>
      <c r="K25" s="86">
        <v>252000</v>
      </c>
      <c r="L25" s="86"/>
      <c r="M25" s="86">
        <v>1568531407</v>
      </c>
      <c r="N25" s="86"/>
      <c r="O25" s="86">
        <v>1537815578</v>
      </c>
      <c r="P25" s="86"/>
      <c r="Q25" s="26">
        <v>30715829</v>
      </c>
    </row>
    <row r="26" spans="1:17" x14ac:dyDescent="0.25">
      <c r="A26" s="85" t="s">
        <v>179</v>
      </c>
      <c r="C26" s="86">
        <v>0</v>
      </c>
      <c r="D26" s="86"/>
      <c r="E26" s="86">
        <v>0</v>
      </c>
      <c r="F26" s="86"/>
      <c r="G26" s="86">
        <v>0</v>
      </c>
      <c r="H26" s="86"/>
      <c r="I26" s="86">
        <v>0</v>
      </c>
      <c r="J26" s="86"/>
      <c r="K26" s="86">
        <v>59720</v>
      </c>
      <c r="L26" s="86"/>
      <c r="M26" s="86">
        <v>6674181310</v>
      </c>
      <c r="N26" s="86"/>
      <c r="O26" s="86">
        <v>6319841036</v>
      </c>
      <c r="P26" s="86"/>
      <c r="Q26" s="26">
        <v>354340274</v>
      </c>
    </row>
    <row r="27" spans="1:17" x14ac:dyDescent="0.25">
      <c r="A27" s="85" t="s">
        <v>174</v>
      </c>
      <c r="C27" s="86">
        <v>0</v>
      </c>
      <c r="D27" s="86"/>
      <c r="E27" s="86">
        <v>0</v>
      </c>
      <c r="F27" s="86"/>
      <c r="G27" s="86">
        <v>0</v>
      </c>
      <c r="H27" s="86"/>
      <c r="I27" s="86">
        <v>0</v>
      </c>
      <c r="J27" s="86"/>
      <c r="K27" s="86">
        <v>5000</v>
      </c>
      <c r="L27" s="86"/>
      <c r="M27" s="86">
        <v>87227891</v>
      </c>
      <c r="N27" s="86"/>
      <c r="O27" s="86">
        <v>85178970</v>
      </c>
      <c r="P27" s="86"/>
      <c r="Q27" s="26">
        <v>2048921</v>
      </c>
    </row>
    <row r="28" spans="1:17" x14ac:dyDescent="0.25">
      <c r="A28" s="85" t="s">
        <v>130</v>
      </c>
      <c r="C28" s="86">
        <v>0</v>
      </c>
      <c r="D28" s="86"/>
      <c r="E28" s="86">
        <v>0</v>
      </c>
      <c r="F28" s="86"/>
      <c r="G28" s="86">
        <v>0</v>
      </c>
      <c r="H28" s="86"/>
      <c r="I28" s="86">
        <v>0</v>
      </c>
      <c r="J28" s="86"/>
      <c r="K28" s="86">
        <v>150000</v>
      </c>
      <c r="L28" s="86"/>
      <c r="M28" s="86">
        <v>6560455876</v>
      </c>
      <c r="N28" s="86"/>
      <c r="O28" s="86">
        <v>3027342787</v>
      </c>
      <c r="P28" s="86"/>
      <c r="Q28" s="26">
        <v>3533113089</v>
      </c>
    </row>
    <row r="29" spans="1:17" x14ac:dyDescent="0.25">
      <c r="A29" s="85" t="s">
        <v>171</v>
      </c>
      <c r="C29" s="86">
        <v>0</v>
      </c>
      <c r="D29" s="86"/>
      <c r="E29" s="86">
        <v>0</v>
      </c>
      <c r="F29" s="86"/>
      <c r="G29" s="86">
        <v>0</v>
      </c>
      <c r="H29" s="86"/>
      <c r="I29" s="86">
        <v>0</v>
      </c>
      <c r="J29" s="86"/>
      <c r="K29" s="86">
        <v>165000</v>
      </c>
      <c r="L29" s="86"/>
      <c r="M29" s="86">
        <v>2742990762</v>
      </c>
      <c r="N29" s="86"/>
      <c r="O29" s="86">
        <v>2826950784</v>
      </c>
      <c r="P29" s="86"/>
      <c r="Q29" s="26">
        <v>-83960022</v>
      </c>
    </row>
    <row r="30" spans="1:17" x14ac:dyDescent="0.25">
      <c r="A30" s="85" t="s">
        <v>167</v>
      </c>
      <c r="C30" s="86">
        <v>0</v>
      </c>
      <c r="D30" s="86"/>
      <c r="E30" s="86">
        <v>0</v>
      </c>
      <c r="F30" s="86"/>
      <c r="G30" s="86">
        <v>0</v>
      </c>
      <c r="H30" s="86"/>
      <c r="I30" s="86">
        <v>0</v>
      </c>
      <c r="J30" s="86"/>
      <c r="K30" s="86">
        <v>108000</v>
      </c>
      <c r="L30" s="86"/>
      <c r="M30" s="86">
        <v>6266399946</v>
      </c>
      <c r="N30" s="86"/>
      <c r="O30" s="86">
        <v>6465314096</v>
      </c>
      <c r="P30" s="86"/>
      <c r="Q30" s="26">
        <v>-198914150</v>
      </c>
    </row>
    <row r="31" spans="1:17" x14ac:dyDescent="0.25">
      <c r="A31" s="85" t="s">
        <v>170</v>
      </c>
      <c r="C31" s="86">
        <v>0</v>
      </c>
      <c r="D31" s="86"/>
      <c r="E31" s="86">
        <v>0</v>
      </c>
      <c r="F31" s="86"/>
      <c r="G31" s="86">
        <v>0</v>
      </c>
      <c r="H31" s="86"/>
      <c r="I31" s="86">
        <v>0</v>
      </c>
      <c r="J31" s="86"/>
      <c r="K31" s="86">
        <v>180000</v>
      </c>
      <c r="L31" s="86"/>
      <c r="M31" s="86">
        <v>3237275377</v>
      </c>
      <c r="N31" s="86"/>
      <c r="O31" s="86">
        <v>3216238115</v>
      </c>
      <c r="P31" s="86"/>
      <c r="Q31" s="26">
        <v>21037262</v>
      </c>
    </row>
    <row r="32" spans="1:17" x14ac:dyDescent="0.25">
      <c r="A32" s="85" t="s">
        <v>172</v>
      </c>
      <c r="C32" s="86">
        <v>0</v>
      </c>
      <c r="D32" s="86"/>
      <c r="E32" s="86">
        <v>0</v>
      </c>
      <c r="F32" s="86"/>
      <c r="G32" s="86">
        <v>0</v>
      </c>
      <c r="H32" s="86"/>
      <c r="I32" s="86">
        <v>0</v>
      </c>
      <c r="J32" s="86"/>
      <c r="K32" s="86">
        <v>105000</v>
      </c>
      <c r="L32" s="86"/>
      <c r="M32" s="86">
        <v>2992063353</v>
      </c>
      <c r="N32" s="86"/>
      <c r="O32" s="86">
        <v>2769325210</v>
      </c>
      <c r="P32" s="86"/>
      <c r="Q32" s="26">
        <v>222738143</v>
      </c>
    </row>
    <row r="33" spans="1:17" x14ac:dyDescent="0.25">
      <c r="A33" s="85" t="s">
        <v>185</v>
      </c>
      <c r="C33" s="86">
        <v>0</v>
      </c>
      <c r="D33" s="86"/>
      <c r="E33" s="86">
        <v>0</v>
      </c>
      <c r="F33" s="86"/>
      <c r="G33" s="86">
        <v>0</v>
      </c>
      <c r="H33" s="86"/>
      <c r="I33" s="86">
        <v>0</v>
      </c>
      <c r="J33" s="86"/>
      <c r="K33" s="86">
        <v>45000</v>
      </c>
      <c r="L33" s="86"/>
      <c r="M33" s="86">
        <v>908064678</v>
      </c>
      <c r="N33" s="86"/>
      <c r="O33" s="86">
        <v>871336309</v>
      </c>
      <c r="P33" s="86"/>
      <c r="Q33" s="26">
        <v>36728369</v>
      </c>
    </row>
    <row r="34" spans="1:17" x14ac:dyDescent="0.25">
      <c r="A34" s="85" t="s">
        <v>186</v>
      </c>
      <c r="C34" s="86">
        <v>0</v>
      </c>
      <c r="D34" s="86"/>
      <c r="E34" s="86">
        <v>0</v>
      </c>
      <c r="F34" s="86"/>
      <c r="G34" s="86">
        <v>0</v>
      </c>
      <c r="H34" s="86"/>
      <c r="I34" s="86">
        <v>0</v>
      </c>
      <c r="J34" s="86"/>
      <c r="K34" s="86">
        <v>110000</v>
      </c>
      <c r="L34" s="86"/>
      <c r="M34" s="86">
        <v>598020483</v>
      </c>
      <c r="N34" s="86"/>
      <c r="O34" s="86">
        <v>589908544</v>
      </c>
      <c r="P34" s="86"/>
      <c r="Q34" s="26">
        <v>8111939</v>
      </c>
    </row>
    <row r="35" spans="1:17" x14ac:dyDescent="0.25">
      <c r="A35" s="85" t="s">
        <v>197</v>
      </c>
      <c r="C35" s="86">
        <v>0</v>
      </c>
      <c r="D35" s="86"/>
      <c r="E35" s="86">
        <v>0</v>
      </c>
      <c r="F35" s="86"/>
      <c r="G35" s="86">
        <v>0</v>
      </c>
      <c r="H35" s="86"/>
      <c r="I35" s="86">
        <v>0</v>
      </c>
      <c r="J35" s="86"/>
      <c r="K35" s="86">
        <v>170000</v>
      </c>
      <c r="L35" s="86"/>
      <c r="M35" s="86">
        <v>2714253536</v>
      </c>
      <c r="N35" s="86"/>
      <c r="O35" s="86">
        <v>2605968324</v>
      </c>
      <c r="P35" s="86"/>
      <c r="Q35" s="26">
        <v>108285212</v>
      </c>
    </row>
    <row r="36" spans="1:17" x14ac:dyDescent="0.25">
      <c r="A36" s="85" t="s">
        <v>205</v>
      </c>
      <c r="C36" s="86">
        <v>0</v>
      </c>
      <c r="D36" s="86"/>
      <c r="E36" s="86">
        <v>0</v>
      </c>
      <c r="F36" s="86"/>
      <c r="G36" s="86">
        <v>0</v>
      </c>
      <c r="H36" s="86"/>
      <c r="I36" s="86">
        <v>0</v>
      </c>
      <c r="J36" s="86"/>
      <c r="K36" s="86">
        <v>6000</v>
      </c>
      <c r="L36" s="86"/>
      <c r="M36" s="86">
        <v>368772673</v>
      </c>
      <c r="N36" s="86"/>
      <c r="O36" s="86">
        <v>343458408</v>
      </c>
      <c r="P36" s="86"/>
      <c r="Q36" s="26">
        <v>25314265</v>
      </c>
    </row>
    <row r="37" spans="1:17" x14ac:dyDescent="0.25">
      <c r="A37" s="85" t="s">
        <v>166</v>
      </c>
      <c r="C37" s="86">
        <v>0</v>
      </c>
      <c r="D37" s="86"/>
      <c r="E37" s="86">
        <v>0</v>
      </c>
      <c r="F37" s="86"/>
      <c r="G37" s="86">
        <v>0</v>
      </c>
      <c r="H37" s="86"/>
      <c r="I37" s="86">
        <v>0</v>
      </c>
      <c r="J37" s="86"/>
      <c r="K37" s="86">
        <v>164000</v>
      </c>
      <c r="L37" s="86"/>
      <c r="M37" s="86">
        <v>2171968498</v>
      </c>
      <c r="N37" s="86"/>
      <c r="O37" s="86">
        <v>2108116555</v>
      </c>
      <c r="P37" s="86"/>
      <c r="Q37" s="26">
        <v>63851943</v>
      </c>
    </row>
    <row r="38" spans="1:17" x14ac:dyDescent="0.25">
      <c r="A38" s="85" t="s">
        <v>243</v>
      </c>
      <c r="C38" s="86">
        <v>0</v>
      </c>
      <c r="D38" s="86"/>
      <c r="E38" s="86">
        <v>0</v>
      </c>
      <c r="F38" s="86"/>
      <c r="G38" s="86">
        <v>0</v>
      </c>
      <c r="H38" s="86"/>
      <c r="I38" s="86">
        <v>0</v>
      </c>
      <c r="J38" s="86"/>
      <c r="K38" s="86">
        <v>6000000</v>
      </c>
      <c r="L38" s="86"/>
      <c r="M38" s="86">
        <v>61764906806</v>
      </c>
      <c r="N38" s="86"/>
      <c r="O38" s="86">
        <v>24138000000</v>
      </c>
      <c r="P38" s="86"/>
      <c r="Q38" s="26">
        <v>37626906806</v>
      </c>
    </row>
    <row r="39" spans="1:17" x14ac:dyDescent="0.25">
      <c r="A39" s="85" t="s">
        <v>16</v>
      </c>
      <c r="C39" s="86">
        <v>0</v>
      </c>
      <c r="D39" s="86"/>
      <c r="E39" s="86">
        <v>0</v>
      </c>
      <c r="F39" s="86"/>
      <c r="G39" s="86">
        <v>0</v>
      </c>
      <c r="H39" s="86"/>
      <c r="I39" s="86">
        <v>0</v>
      </c>
      <c r="J39" s="86"/>
      <c r="K39" s="86">
        <v>13900216</v>
      </c>
      <c r="L39" s="86"/>
      <c r="M39" s="86">
        <v>83641777440</v>
      </c>
      <c r="N39" s="86"/>
      <c r="O39" s="86">
        <v>18173408097</v>
      </c>
      <c r="P39" s="86"/>
      <c r="Q39" s="26">
        <v>65468369343</v>
      </c>
    </row>
    <row r="40" spans="1:17" x14ac:dyDescent="0.25">
      <c r="A40" s="85" t="s">
        <v>175</v>
      </c>
      <c r="C40" s="86">
        <v>0</v>
      </c>
      <c r="D40" s="86"/>
      <c r="E40" s="86">
        <v>0</v>
      </c>
      <c r="F40" s="86"/>
      <c r="G40" s="86">
        <v>0</v>
      </c>
      <c r="H40" s="86"/>
      <c r="I40" s="86">
        <v>0</v>
      </c>
      <c r="J40" s="86"/>
      <c r="K40" s="86">
        <v>35000</v>
      </c>
      <c r="L40" s="86"/>
      <c r="M40" s="86">
        <v>675951887</v>
      </c>
      <c r="N40" s="86"/>
      <c r="O40" s="86">
        <v>875848988</v>
      </c>
      <c r="P40" s="86"/>
      <c r="Q40" s="26">
        <v>-199897101</v>
      </c>
    </row>
    <row r="41" spans="1:17" x14ac:dyDescent="0.25">
      <c r="A41" s="85" t="s">
        <v>184</v>
      </c>
      <c r="C41" s="86">
        <v>0</v>
      </c>
      <c r="D41" s="86"/>
      <c r="E41" s="86">
        <v>0</v>
      </c>
      <c r="F41" s="86"/>
      <c r="G41" s="86">
        <v>0</v>
      </c>
      <c r="H41" s="86"/>
      <c r="I41" s="86">
        <v>0</v>
      </c>
      <c r="J41" s="86"/>
      <c r="K41" s="86">
        <v>348793</v>
      </c>
      <c r="L41" s="86"/>
      <c r="M41" s="86">
        <v>5300243845</v>
      </c>
      <c r="N41" s="86"/>
      <c r="O41" s="86">
        <v>5121832895</v>
      </c>
      <c r="P41" s="86"/>
      <c r="Q41" s="26">
        <v>178410950</v>
      </c>
    </row>
    <row r="42" spans="1:17" x14ac:dyDescent="0.25">
      <c r="A42" s="85" t="s">
        <v>18</v>
      </c>
      <c r="C42" s="86">
        <v>0</v>
      </c>
      <c r="D42" s="86"/>
      <c r="E42" s="86">
        <v>0</v>
      </c>
      <c r="F42" s="86"/>
      <c r="G42" s="86">
        <v>0</v>
      </c>
      <c r="H42" s="86"/>
      <c r="I42" s="86">
        <v>0</v>
      </c>
      <c r="J42" s="86"/>
      <c r="K42" s="86">
        <v>8945390</v>
      </c>
      <c r="L42" s="86"/>
      <c r="M42" s="86">
        <v>74134552181</v>
      </c>
      <c r="N42" s="86"/>
      <c r="O42" s="86">
        <v>23808574259</v>
      </c>
      <c r="P42" s="86"/>
      <c r="Q42" s="26">
        <v>50325977922</v>
      </c>
    </row>
    <row r="43" spans="1:17" x14ac:dyDescent="0.25">
      <c r="A43" s="85" t="s">
        <v>15</v>
      </c>
      <c r="C43" s="86">
        <v>0</v>
      </c>
      <c r="D43" s="86"/>
      <c r="E43" s="86">
        <v>0</v>
      </c>
      <c r="F43" s="86"/>
      <c r="G43" s="86">
        <v>0</v>
      </c>
      <c r="H43" s="86"/>
      <c r="I43" s="86">
        <v>0</v>
      </c>
      <c r="J43" s="86"/>
      <c r="K43" s="86">
        <v>10935000</v>
      </c>
      <c r="L43" s="86"/>
      <c r="M43" s="86">
        <v>40592435825</v>
      </c>
      <c r="N43" s="86"/>
      <c r="O43" s="86">
        <v>10182042180</v>
      </c>
      <c r="P43" s="86"/>
      <c r="Q43" s="26">
        <v>30410393645</v>
      </c>
    </row>
    <row r="44" spans="1:17" x14ac:dyDescent="0.25">
      <c r="A44" s="85" t="s">
        <v>206</v>
      </c>
      <c r="C44" s="86">
        <v>0</v>
      </c>
      <c r="D44" s="86"/>
      <c r="E44" s="86">
        <v>0</v>
      </c>
      <c r="F44" s="86"/>
      <c r="G44" s="86">
        <v>0</v>
      </c>
      <c r="H44" s="86"/>
      <c r="I44" s="86">
        <v>0</v>
      </c>
      <c r="J44" s="86"/>
      <c r="K44" s="86">
        <v>2000</v>
      </c>
      <c r="L44" s="86"/>
      <c r="M44" s="86">
        <v>250387283</v>
      </c>
      <c r="N44" s="86"/>
      <c r="O44" s="86">
        <v>238206070</v>
      </c>
      <c r="P44" s="86"/>
      <c r="Q44" s="26">
        <v>12181213</v>
      </c>
    </row>
    <row r="45" spans="1:17" x14ac:dyDescent="0.25">
      <c r="A45" s="85" t="s">
        <v>173</v>
      </c>
      <c r="C45" s="86">
        <v>0</v>
      </c>
      <c r="D45" s="86"/>
      <c r="E45" s="86">
        <v>0</v>
      </c>
      <c r="F45" s="86"/>
      <c r="G45" s="86">
        <v>0</v>
      </c>
      <c r="H45" s="86"/>
      <c r="I45" s="86">
        <v>0</v>
      </c>
      <c r="J45" s="86"/>
      <c r="K45" s="86">
        <v>80000</v>
      </c>
      <c r="L45" s="86"/>
      <c r="M45" s="86">
        <v>3034635909</v>
      </c>
      <c r="N45" s="86"/>
      <c r="O45" s="86">
        <v>2998580052</v>
      </c>
      <c r="P45" s="86"/>
      <c r="Q45" s="26">
        <v>36055857</v>
      </c>
    </row>
    <row r="46" spans="1:17" x14ac:dyDescent="0.25">
      <c r="A46" s="85" t="s">
        <v>181</v>
      </c>
      <c r="C46" s="86">
        <v>0</v>
      </c>
      <c r="D46" s="86"/>
      <c r="E46" s="86">
        <v>0</v>
      </c>
      <c r="F46" s="86"/>
      <c r="G46" s="86">
        <v>0</v>
      </c>
      <c r="H46" s="86"/>
      <c r="I46" s="86">
        <v>0</v>
      </c>
      <c r="J46" s="86"/>
      <c r="K46" s="86">
        <v>436000</v>
      </c>
      <c r="L46" s="86"/>
      <c r="M46" s="86">
        <v>2074671849</v>
      </c>
      <c r="N46" s="86"/>
      <c r="O46" s="86">
        <v>2138053139</v>
      </c>
      <c r="P46" s="86"/>
      <c r="Q46" s="26">
        <v>-63381290</v>
      </c>
    </row>
    <row r="47" spans="1:17" x14ac:dyDescent="0.25">
      <c r="A47" s="85" t="s">
        <v>19</v>
      </c>
      <c r="C47" s="86">
        <v>0</v>
      </c>
      <c r="D47" s="86"/>
      <c r="E47" s="86">
        <v>0</v>
      </c>
      <c r="F47" s="86"/>
      <c r="G47" s="86">
        <v>0</v>
      </c>
      <c r="H47" s="86"/>
      <c r="I47" s="86">
        <v>0</v>
      </c>
      <c r="J47" s="86"/>
      <c r="K47" s="86">
        <v>10000000</v>
      </c>
      <c r="L47" s="86"/>
      <c r="M47" s="86">
        <v>320978747574</v>
      </c>
      <c r="N47" s="86"/>
      <c r="O47" s="86">
        <v>60959790002</v>
      </c>
      <c r="P47" s="86"/>
      <c r="Q47" s="26">
        <v>260018957572</v>
      </c>
    </row>
    <row r="48" spans="1:17" x14ac:dyDescent="0.25">
      <c r="A48" s="85" t="s">
        <v>177</v>
      </c>
      <c r="C48" s="86">
        <v>0</v>
      </c>
      <c r="D48" s="86"/>
      <c r="E48" s="86">
        <v>0</v>
      </c>
      <c r="F48" s="86"/>
      <c r="G48" s="86">
        <v>0</v>
      </c>
      <c r="H48" s="86"/>
      <c r="I48" s="86">
        <v>0</v>
      </c>
      <c r="J48" s="86"/>
      <c r="K48" s="86">
        <v>191733</v>
      </c>
      <c r="L48" s="86"/>
      <c r="M48" s="86">
        <v>1436294740</v>
      </c>
      <c r="N48" s="86"/>
      <c r="O48" s="86">
        <v>1665717990</v>
      </c>
      <c r="P48" s="86"/>
      <c r="Q48" s="26">
        <v>-229423250</v>
      </c>
    </row>
    <row r="49" spans="1:21" x14ac:dyDescent="0.25">
      <c r="A49" s="85" t="s">
        <v>190</v>
      </c>
      <c r="C49" s="86">
        <v>0</v>
      </c>
      <c r="D49" s="86"/>
      <c r="E49" s="86">
        <v>0</v>
      </c>
      <c r="F49" s="86"/>
      <c r="G49" s="86">
        <v>0</v>
      </c>
      <c r="H49" s="86"/>
      <c r="I49" s="86">
        <v>0</v>
      </c>
      <c r="J49" s="86"/>
      <c r="K49" s="86">
        <v>742500</v>
      </c>
      <c r="L49" s="86"/>
      <c r="M49" s="86">
        <v>5193994921</v>
      </c>
      <c r="N49" s="86"/>
      <c r="O49" s="86">
        <v>5238891573</v>
      </c>
      <c r="P49" s="86"/>
      <c r="Q49" s="26">
        <v>-44896652</v>
      </c>
    </row>
    <row r="50" spans="1:21" x14ac:dyDescent="0.25">
      <c r="A50" s="85" t="s">
        <v>135</v>
      </c>
      <c r="C50" s="86">
        <v>0</v>
      </c>
      <c r="D50" s="86"/>
      <c r="E50" s="86">
        <v>0</v>
      </c>
      <c r="F50" s="86"/>
      <c r="G50" s="86">
        <v>0</v>
      </c>
      <c r="H50" s="86"/>
      <c r="I50" s="86">
        <v>0</v>
      </c>
      <c r="J50" s="86"/>
      <c r="K50" s="86">
        <v>400000</v>
      </c>
      <c r="L50" s="86"/>
      <c r="M50" s="86">
        <v>49957548934</v>
      </c>
      <c r="N50" s="86"/>
      <c r="O50" s="86">
        <v>29945556100</v>
      </c>
      <c r="P50" s="86"/>
      <c r="Q50" s="26">
        <v>20011992834</v>
      </c>
    </row>
    <row r="51" spans="1:21" x14ac:dyDescent="0.25">
      <c r="A51" s="85" t="s">
        <v>202</v>
      </c>
      <c r="C51" s="86">
        <v>0</v>
      </c>
      <c r="D51" s="86"/>
      <c r="E51" s="86">
        <v>0</v>
      </c>
      <c r="F51" s="86"/>
      <c r="G51" s="86">
        <v>0</v>
      </c>
      <c r="H51" s="86"/>
      <c r="I51" s="86">
        <v>0</v>
      </c>
      <c r="J51" s="86"/>
      <c r="K51" s="86">
        <v>258500</v>
      </c>
      <c r="L51" s="86"/>
      <c r="M51" s="86">
        <v>4917880427</v>
      </c>
      <c r="N51" s="86"/>
      <c r="O51" s="86">
        <v>4556600977</v>
      </c>
      <c r="P51" s="86"/>
      <c r="Q51" s="26">
        <v>361279450</v>
      </c>
    </row>
    <row r="52" spans="1:21" x14ac:dyDescent="0.25">
      <c r="A52" s="85" t="s">
        <v>136</v>
      </c>
      <c r="C52" s="86">
        <v>0</v>
      </c>
      <c r="D52" s="86"/>
      <c r="E52" s="86">
        <v>0</v>
      </c>
      <c r="F52" s="86"/>
      <c r="G52" s="86">
        <v>0</v>
      </c>
      <c r="H52" s="86"/>
      <c r="I52" s="86">
        <v>0</v>
      </c>
      <c r="J52" s="86"/>
      <c r="K52" s="86">
        <v>1400000</v>
      </c>
      <c r="L52" s="86"/>
      <c r="M52" s="86">
        <v>85175959157</v>
      </c>
      <c r="N52" s="86"/>
      <c r="O52" s="86">
        <v>96765843650</v>
      </c>
      <c r="P52" s="86"/>
      <c r="Q52" s="26">
        <v>-11589884493</v>
      </c>
    </row>
    <row r="53" spans="1:21" x14ac:dyDescent="0.25">
      <c r="A53" s="85" t="s">
        <v>191</v>
      </c>
      <c r="C53" s="86">
        <v>0</v>
      </c>
      <c r="D53" s="86"/>
      <c r="E53" s="86">
        <v>0</v>
      </c>
      <c r="F53" s="86"/>
      <c r="G53" s="86">
        <v>0</v>
      </c>
      <c r="H53" s="86"/>
      <c r="I53" s="86">
        <v>0</v>
      </c>
      <c r="J53" s="86"/>
      <c r="K53" s="86">
        <v>177000</v>
      </c>
      <c r="L53" s="86"/>
      <c r="M53" s="86">
        <v>2086739664</v>
      </c>
      <c r="N53" s="86"/>
      <c r="O53" s="86">
        <v>2192851956</v>
      </c>
      <c r="P53" s="86"/>
      <c r="Q53" s="26">
        <v>-106112292</v>
      </c>
    </row>
    <row r="54" spans="1:21" x14ac:dyDescent="0.25">
      <c r="A54" s="85" t="s">
        <v>187</v>
      </c>
      <c r="C54" s="86">
        <v>0</v>
      </c>
      <c r="D54" s="86"/>
      <c r="E54" s="86">
        <v>0</v>
      </c>
      <c r="F54" s="86"/>
      <c r="G54" s="86">
        <v>0</v>
      </c>
      <c r="H54" s="86"/>
      <c r="I54" s="86">
        <v>0</v>
      </c>
      <c r="J54" s="86"/>
      <c r="K54" s="86">
        <v>304000</v>
      </c>
      <c r="L54" s="86"/>
      <c r="M54" s="86">
        <v>2742514400</v>
      </c>
      <c r="N54" s="86"/>
      <c r="O54" s="86">
        <v>3410496798</v>
      </c>
      <c r="P54" s="86"/>
      <c r="Q54" s="26">
        <v>-667982398</v>
      </c>
    </row>
    <row r="55" spans="1:21" x14ac:dyDescent="0.25">
      <c r="A55" s="85" t="s">
        <v>194</v>
      </c>
      <c r="C55" s="86">
        <v>0</v>
      </c>
      <c r="D55" s="86"/>
      <c r="E55" s="86">
        <v>0</v>
      </c>
      <c r="F55" s="86"/>
      <c r="G55" s="86">
        <v>0</v>
      </c>
      <c r="H55" s="86"/>
      <c r="I55" s="86">
        <v>0</v>
      </c>
      <c r="J55" s="86"/>
      <c r="K55" s="86">
        <v>2000</v>
      </c>
      <c r="L55" s="86"/>
      <c r="M55" s="86">
        <v>186702581</v>
      </c>
      <c r="N55" s="86"/>
      <c r="O55" s="86">
        <v>181988720</v>
      </c>
      <c r="P55" s="86"/>
      <c r="Q55" s="26">
        <v>4713861</v>
      </c>
    </row>
    <row r="56" spans="1:21" x14ac:dyDescent="0.25">
      <c r="A56" s="85" t="s">
        <v>182</v>
      </c>
      <c r="C56" s="86">
        <v>0</v>
      </c>
      <c r="D56" s="86"/>
      <c r="E56" s="86">
        <v>0</v>
      </c>
      <c r="F56" s="86"/>
      <c r="G56" s="86">
        <v>0</v>
      </c>
      <c r="H56" s="86"/>
      <c r="I56" s="86">
        <v>0</v>
      </c>
      <c r="J56" s="86"/>
      <c r="K56" s="86">
        <v>136000</v>
      </c>
      <c r="L56" s="86"/>
      <c r="M56" s="86">
        <v>2049864194</v>
      </c>
      <c r="N56" s="86"/>
      <c r="O56" s="86">
        <v>2004773510</v>
      </c>
      <c r="P56" s="86"/>
      <c r="Q56" s="26">
        <v>45090684</v>
      </c>
    </row>
    <row r="57" spans="1:21" x14ac:dyDescent="0.25">
      <c r="A57" s="85" t="s">
        <v>223</v>
      </c>
      <c r="C57" s="86">
        <v>0</v>
      </c>
      <c r="D57" s="86"/>
      <c r="E57" s="86">
        <v>0</v>
      </c>
      <c r="F57" s="86"/>
      <c r="G57" s="86">
        <v>0</v>
      </c>
      <c r="H57" s="86"/>
      <c r="I57" s="86">
        <v>0</v>
      </c>
      <c r="J57" s="86"/>
      <c r="K57" s="86">
        <v>232127</v>
      </c>
      <c r="L57" s="86"/>
      <c r="M57" s="86">
        <v>4216029478</v>
      </c>
      <c r="N57" s="86"/>
      <c r="O57" s="86">
        <v>373694578</v>
      </c>
      <c r="P57" s="86"/>
      <c r="Q57" s="26">
        <v>3842334900</v>
      </c>
    </row>
    <row r="58" spans="1:21" x14ac:dyDescent="0.25">
      <c r="A58" s="85" t="s">
        <v>30</v>
      </c>
      <c r="C58" s="86">
        <v>0</v>
      </c>
      <c r="D58" s="86"/>
      <c r="E58" s="86">
        <v>0</v>
      </c>
      <c r="F58" s="86"/>
      <c r="G58" s="86">
        <v>0</v>
      </c>
      <c r="H58" s="86"/>
      <c r="I58" s="86">
        <v>0</v>
      </c>
      <c r="J58" s="86"/>
      <c r="K58" s="86">
        <v>50000</v>
      </c>
      <c r="L58" s="86"/>
      <c r="M58" s="86">
        <v>47991300000</v>
      </c>
      <c r="N58" s="86"/>
      <c r="O58" s="86">
        <v>48000000000</v>
      </c>
      <c r="P58" s="86"/>
      <c r="Q58" s="26">
        <v>-8700000</v>
      </c>
    </row>
    <row r="59" spans="1:21" x14ac:dyDescent="0.25">
      <c r="A59" s="85" t="s">
        <v>112</v>
      </c>
      <c r="C59" s="86">
        <v>0</v>
      </c>
      <c r="D59" s="86"/>
      <c r="E59" s="86">
        <v>0</v>
      </c>
      <c r="F59" s="86"/>
      <c r="G59" s="86">
        <v>0</v>
      </c>
      <c r="H59" s="86"/>
      <c r="I59" s="86">
        <v>0</v>
      </c>
      <c r="J59" s="86"/>
      <c r="K59" s="86">
        <v>51880</v>
      </c>
      <c r="L59" s="86"/>
      <c r="M59" s="86">
        <v>51842387000</v>
      </c>
      <c r="N59" s="86"/>
      <c r="O59" s="86">
        <v>50805539260</v>
      </c>
      <c r="P59" s="86"/>
      <c r="Q59" s="26">
        <v>1036847740</v>
      </c>
    </row>
    <row r="60" spans="1:21" x14ac:dyDescent="0.25">
      <c r="A60" s="85" t="s">
        <v>244</v>
      </c>
      <c r="C60" s="86">
        <v>0</v>
      </c>
      <c r="D60" s="86"/>
      <c r="E60" s="86">
        <v>0</v>
      </c>
      <c r="F60" s="86"/>
      <c r="G60" s="86">
        <v>0</v>
      </c>
      <c r="H60" s="86"/>
      <c r="I60" s="86">
        <v>0</v>
      </c>
      <c r="J60" s="86"/>
      <c r="K60" s="86">
        <v>1716150</v>
      </c>
      <c r="L60" s="86"/>
      <c r="M60" s="86">
        <v>488550823669</v>
      </c>
      <c r="N60" s="86"/>
      <c r="O60" s="86">
        <v>474820949700</v>
      </c>
      <c r="P60" s="86"/>
      <c r="Q60" s="26">
        <v>13729873969</v>
      </c>
    </row>
    <row r="61" spans="1:21" x14ac:dyDescent="0.25">
      <c r="A61" s="85" t="s">
        <v>141</v>
      </c>
      <c r="C61" s="86">
        <v>0</v>
      </c>
      <c r="D61" s="86"/>
      <c r="E61" s="86">
        <v>0</v>
      </c>
      <c r="F61" s="86"/>
      <c r="G61" s="86">
        <v>0</v>
      </c>
      <c r="H61" s="86"/>
      <c r="I61" s="86">
        <v>0</v>
      </c>
      <c r="J61" s="86"/>
      <c r="K61" s="86">
        <v>272637</v>
      </c>
      <c r="L61" s="86"/>
      <c r="M61" s="86">
        <v>272593308909</v>
      </c>
      <c r="N61" s="86"/>
      <c r="O61" s="86">
        <v>272984216851</v>
      </c>
      <c r="P61" s="86"/>
      <c r="Q61" s="26">
        <v>-390907942</v>
      </c>
    </row>
    <row r="62" spans="1:21" x14ac:dyDescent="0.25">
      <c r="A62" s="87" t="s">
        <v>114</v>
      </c>
      <c r="C62" s="88">
        <v>0</v>
      </c>
      <c r="D62" s="86"/>
      <c r="E62" s="88">
        <v>0</v>
      </c>
      <c r="F62" s="86"/>
      <c r="G62" s="88">
        <v>0</v>
      </c>
      <c r="H62" s="86"/>
      <c r="I62" s="88">
        <v>0</v>
      </c>
      <c r="J62" s="86"/>
      <c r="K62" s="88">
        <v>20728</v>
      </c>
      <c r="L62" s="86"/>
      <c r="M62" s="88">
        <v>19895273329</v>
      </c>
      <c r="N62" s="86"/>
      <c r="O62" s="88">
        <v>20195147895</v>
      </c>
      <c r="P62" s="86"/>
      <c r="Q62" s="98">
        <v>-299874566</v>
      </c>
    </row>
    <row r="63" spans="1:21" s="54" customFormat="1" ht="21.75" thickBot="1" x14ac:dyDescent="0.3">
      <c r="A63" s="54" t="s">
        <v>147</v>
      </c>
      <c r="C63" s="89"/>
      <c r="D63" s="89"/>
      <c r="E63" s="104">
        <f>SUM(E6:E62)</f>
        <v>59028024582</v>
      </c>
      <c r="F63" s="89"/>
      <c r="G63" s="104">
        <f>SUM(G6:G62)</f>
        <v>39333534558</v>
      </c>
      <c r="H63" s="89"/>
      <c r="I63" s="104">
        <f>SUM(I6:I62)</f>
        <v>19694490024</v>
      </c>
      <c r="J63" s="89"/>
      <c r="K63" s="89"/>
      <c r="L63" s="89"/>
      <c r="M63" s="104">
        <f>SUM(M6:M62)</f>
        <v>1887644972177</v>
      </c>
      <c r="N63" s="89"/>
      <c r="O63" s="104">
        <f>SUM(O6:O62)</f>
        <v>1309137697484</v>
      </c>
      <c r="P63" s="89"/>
      <c r="Q63" s="104">
        <f>SUM(Q6:Q62)</f>
        <v>578507274693</v>
      </c>
      <c r="R63" s="25"/>
      <c r="U63" s="25"/>
    </row>
    <row r="64" spans="1:21" ht="19.5" thickTop="1" x14ac:dyDescent="0.25">
      <c r="G64" s="86"/>
      <c r="I64" s="90"/>
      <c r="O64" s="90"/>
    </row>
    <row r="65" spans="9:15" x14ac:dyDescent="0.25">
      <c r="I65" s="90"/>
      <c r="M65" s="90"/>
      <c r="O65" s="90"/>
    </row>
    <row r="66" spans="9:15" x14ac:dyDescent="0.25">
      <c r="I66" s="90"/>
      <c r="M66" s="90"/>
      <c r="O66" s="90"/>
    </row>
    <row r="67" spans="9:15" x14ac:dyDescent="0.25">
      <c r="I67" s="90"/>
      <c r="M67" s="90"/>
      <c r="O67" s="90"/>
    </row>
    <row r="68" spans="9:15" x14ac:dyDescent="0.25">
      <c r="O68" s="90"/>
    </row>
  </sheetData>
  <sheetProtection algorithmName="SHA-512" hashValue="br5NHPl6/VnhQo6KoMUeHBAr6BJ3IHvCw6xCwTSKKlgt95RDlx+Qp+pszwQrgFInk0XHR1fkNNe1IpQuIaJnVg==" saltValue="GmzZbbLZAnGDHVHDFHNpLQ==" spinCount="100000" sheet="1" objects="1" scenarios="1" selectLockedCells="1" autoFilter="0" selectUnlockedCells="1"/>
  <mergeCells count="14">
    <mergeCell ref="A3:Q3"/>
    <mergeCell ref="A2:Q2"/>
    <mergeCell ref="A1:Q1"/>
    <mergeCell ref="K5"/>
    <mergeCell ref="M5"/>
    <mergeCell ref="O5"/>
    <mergeCell ref="Q5"/>
    <mergeCell ref="K4:Q4"/>
    <mergeCell ref="A4:A5"/>
    <mergeCell ref="C5"/>
    <mergeCell ref="E5"/>
    <mergeCell ref="G5"/>
    <mergeCell ref="I5"/>
    <mergeCell ref="C4:I4"/>
  </mergeCells>
  <printOptions horizontalCentered="1"/>
  <pageMargins left="0" right="0" top="0.75" bottom="0.75" header="0.3" footer="0.3"/>
  <pageSetup paperSize="9" scale="8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6"/>
  <sheetViews>
    <sheetView rightToLeft="1" view="pageBreakPreview" topLeftCell="A4" zoomScale="85" zoomScaleNormal="100" zoomScaleSheetLayoutView="85" zoomScalePageLayoutView="90" workbookViewId="0">
      <selection sqref="A1:U1"/>
    </sheetView>
  </sheetViews>
  <sheetFormatPr defaultColWidth="9.140625" defaultRowHeight="18.75" x14ac:dyDescent="0.45"/>
  <cols>
    <col min="1" max="1" width="33" style="62" customWidth="1"/>
    <col min="2" max="2" width="1" style="62" customWidth="1"/>
    <col min="3" max="3" width="14.7109375" style="62" bestFit="1" customWidth="1"/>
    <col min="4" max="4" width="1" style="62" customWidth="1"/>
    <col min="5" max="5" width="20" style="62" bestFit="1" customWidth="1"/>
    <col min="6" max="6" width="1" style="62" customWidth="1"/>
    <col min="7" max="7" width="18.7109375" style="62" bestFit="1" customWidth="1"/>
    <col min="8" max="8" width="1" style="62" customWidth="1"/>
    <col min="9" max="9" width="19.42578125" style="62" customWidth="1"/>
    <col min="10" max="10" width="1" style="62" customWidth="1"/>
    <col min="11" max="11" width="9.85546875" style="62" customWidth="1"/>
    <col min="12" max="12" width="1" style="62" customWidth="1"/>
    <col min="13" max="13" width="14.42578125" style="62" bestFit="1" customWidth="1"/>
    <col min="14" max="14" width="1" style="62" customWidth="1"/>
    <col min="15" max="15" width="20.28515625" style="62" customWidth="1"/>
    <col min="16" max="16" width="1" style="62" customWidth="1"/>
    <col min="17" max="17" width="18.85546875" style="62" bestFit="1" customWidth="1"/>
    <col min="18" max="18" width="1" style="62" customWidth="1"/>
    <col min="19" max="19" width="19.85546875" style="62" customWidth="1"/>
    <col min="20" max="20" width="1" style="62" customWidth="1"/>
    <col min="21" max="21" width="9.42578125" style="62" bestFit="1" customWidth="1"/>
    <col min="22" max="16384" width="9.140625" style="62"/>
  </cols>
  <sheetData>
    <row r="1" spans="1:21" ht="21" x14ac:dyDescent="0.45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</row>
    <row r="2" spans="1:21" ht="21" x14ac:dyDescent="0.45">
      <c r="A2" s="126" t="s">
        <v>102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</row>
    <row r="3" spans="1:21" ht="21" x14ac:dyDescent="0.45">
      <c r="A3" s="126" t="str">
        <f>سهام!A3</f>
        <v>برای ماه منتهی به 1399/10/30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</row>
    <row r="4" spans="1:21" ht="21" x14ac:dyDescent="0.45">
      <c r="A4" s="129" t="s">
        <v>2</v>
      </c>
      <c r="C4" s="130" t="s">
        <v>104</v>
      </c>
      <c r="D4" s="130" t="s">
        <v>104</v>
      </c>
      <c r="E4" s="130" t="s">
        <v>104</v>
      </c>
      <c r="F4" s="130" t="s">
        <v>104</v>
      </c>
      <c r="G4" s="130" t="s">
        <v>104</v>
      </c>
      <c r="H4" s="130" t="s">
        <v>104</v>
      </c>
      <c r="I4" s="130" t="s">
        <v>104</v>
      </c>
      <c r="J4" s="130" t="s">
        <v>104</v>
      </c>
      <c r="K4" s="130" t="s">
        <v>104</v>
      </c>
      <c r="M4" s="130" t="s">
        <v>105</v>
      </c>
      <c r="N4" s="130" t="s">
        <v>105</v>
      </c>
      <c r="O4" s="130" t="s">
        <v>105</v>
      </c>
      <c r="P4" s="130" t="s">
        <v>105</v>
      </c>
      <c r="Q4" s="130" t="s">
        <v>105</v>
      </c>
      <c r="R4" s="130" t="s">
        <v>105</v>
      </c>
      <c r="S4" s="130" t="s">
        <v>105</v>
      </c>
      <c r="T4" s="130" t="s">
        <v>105</v>
      </c>
      <c r="U4" s="130" t="s">
        <v>105</v>
      </c>
    </row>
    <row r="5" spans="1:21" s="67" customFormat="1" ht="58.5" customHeight="1" x14ac:dyDescent="0.45">
      <c r="A5" s="130" t="s">
        <v>2</v>
      </c>
      <c r="C5" s="128" t="s">
        <v>142</v>
      </c>
      <c r="E5" s="128" t="s">
        <v>143</v>
      </c>
      <c r="G5" s="128" t="s">
        <v>144</v>
      </c>
      <c r="I5" s="128" t="s">
        <v>60</v>
      </c>
      <c r="K5" s="128" t="s">
        <v>145</v>
      </c>
      <c r="M5" s="128" t="s">
        <v>142</v>
      </c>
      <c r="O5" s="128" t="s">
        <v>143</v>
      </c>
      <c r="Q5" s="128" t="s">
        <v>144</v>
      </c>
      <c r="S5" s="128" t="s">
        <v>60</v>
      </c>
      <c r="U5" s="128" t="s">
        <v>145</v>
      </c>
    </row>
    <row r="6" spans="1:21" ht="21" x14ac:dyDescent="0.55000000000000004">
      <c r="A6" s="64" t="s">
        <v>188</v>
      </c>
      <c r="C6" s="65">
        <v>0</v>
      </c>
      <c r="D6" s="65"/>
      <c r="E6" s="65">
        <v>359147676</v>
      </c>
      <c r="F6" s="65"/>
      <c r="G6" s="65">
        <v>-456191778</v>
      </c>
      <c r="H6" s="65"/>
      <c r="I6" s="65">
        <v>-97044102</v>
      </c>
      <c r="K6" s="91">
        <f>I6/'جمع درآمدها'!I$9</f>
        <v>-1.3416487200021755E-3</v>
      </c>
      <c r="M6" s="65">
        <v>0</v>
      </c>
      <c r="N6" s="65"/>
      <c r="O6" s="65">
        <v>0</v>
      </c>
      <c r="P6" s="65"/>
      <c r="Q6" s="65">
        <v>-456191778</v>
      </c>
      <c r="R6" s="65"/>
      <c r="S6" s="65">
        <v>-456191778</v>
      </c>
      <c r="U6" s="91">
        <f>S6/'جمع درآمدها'!C$9</f>
        <v>-3.5905806319427961E-4</v>
      </c>
    </row>
    <row r="7" spans="1:21" ht="21" x14ac:dyDescent="0.55000000000000004">
      <c r="A7" s="64" t="s">
        <v>180</v>
      </c>
      <c r="C7" s="65">
        <v>0</v>
      </c>
      <c r="D7" s="65"/>
      <c r="E7" s="65">
        <v>-43624184</v>
      </c>
      <c r="F7" s="65"/>
      <c r="G7" s="65">
        <v>-85954013</v>
      </c>
      <c r="H7" s="65"/>
      <c r="I7" s="65">
        <v>-129578197</v>
      </c>
      <c r="K7" s="91">
        <f>I7/'جمع درآمدها'!I$9</f>
        <v>-1.7914372801887512E-3</v>
      </c>
      <c r="M7" s="65">
        <v>9130824</v>
      </c>
      <c r="N7" s="65"/>
      <c r="O7" s="65">
        <v>-171290539</v>
      </c>
      <c r="P7" s="65"/>
      <c r="Q7" s="65">
        <v>-3155013</v>
      </c>
      <c r="R7" s="65"/>
      <c r="S7" s="65">
        <v>-165314728</v>
      </c>
      <c r="U7" s="91">
        <f>S7/'جمع درآمدها'!C$9</f>
        <v>-1.301154227579462E-4</v>
      </c>
    </row>
    <row r="8" spans="1:21" ht="21" x14ac:dyDescent="0.55000000000000004">
      <c r="A8" s="64" t="s">
        <v>199</v>
      </c>
      <c r="C8" s="65">
        <v>0</v>
      </c>
      <c r="D8" s="65"/>
      <c r="E8" s="65">
        <v>21844786</v>
      </c>
      <c r="F8" s="65"/>
      <c r="G8" s="65">
        <v>-392736984</v>
      </c>
      <c r="H8" s="65"/>
      <c r="I8" s="65">
        <v>-370892198</v>
      </c>
      <c r="K8" s="91">
        <f>I8/'جمع درآمدها'!I$9</f>
        <v>-5.1276381815094077E-3</v>
      </c>
      <c r="M8" s="65">
        <v>0</v>
      </c>
      <c r="N8" s="65"/>
      <c r="O8" s="65">
        <v>0</v>
      </c>
      <c r="P8" s="65"/>
      <c r="Q8" s="65">
        <v>-341251905</v>
      </c>
      <c r="R8" s="65"/>
      <c r="S8" s="65">
        <v>-341251905</v>
      </c>
      <c r="U8" s="91">
        <f>S8/'جمع درآمدها'!C$9</f>
        <v>-2.685915309737527E-4</v>
      </c>
    </row>
    <row r="9" spans="1:21" ht="21" x14ac:dyDescent="0.55000000000000004">
      <c r="A9" s="64" t="s">
        <v>14</v>
      </c>
      <c r="C9" s="65">
        <v>0</v>
      </c>
      <c r="D9" s="65"/>
      <c r="E9" s="65">
        <v>-15059048210</v>
      </c>
      <c r="F9" s="65"/>
      <c r="G9" s="65">
        <v>13500190596</v>
      </c>
      <c r="H9" s="65"/>
      <c r="I9" s="65">
        <v>-1558857614</v>
      </c>
      <c r="K9" s="91">
        <f>I9/'جمع درآمدها'!I$9</f>
        <v>-2.1551431559320787E-2</v>
      </c>
      <c r="M9" s="65">
        <v>250000000</v>
      </c>
      <c r="N9" s="65"/>
      <c r="O9" s="65">
        <v>43089369832</v>
      </c>
      <c r="P9" s="65"/>
      <c r="Q9" s="65">
        <v>69865088341</v>
      </c>
      <c r="R9" s="65"/>
      <c r="S9" s="65">
        <v>113204458173</v>
      </c>
      <c r="U9" s="91">
        <f>S9/'جمع درآمدها'!C$9</f>
        <v>8.9100627097569524E-2</v>
      </c>
    </row>
    <row r="10" spans="1:21" ht="21" x14ac:dyDescent="0.55000000000000004">
      <c r="A10" s="64" t="s">
        <v>198</v>
      </c>
      <c r="C10" s="65">
        <v>0</v>
      </c>
      <c r="D10" s="65"/>
      <c r="E10" s="65">
        <v>789706181</v>
      </c>
      <c r="F10" s="65"/>
      <c r="G10" s="65">
        <v>-712362520</v>
      </c>
      <c r="H10" s="65"/>
      <c r="I10" s="65">
        <v>77343661</v>
      </c>
      <c r="K10" s="91">
        <f>I10/'جمع درآمدها'!I$9</f>
        <v>1.069287279106691E-3</v>
      </c>
      <c r="M10" s="65">
        <v>0</v>
      </c>
      <c r="N10" s="65"/>
      <c r="O10" s="65">
        <v>0</v>
      </c>
      <c r="P10" s="65"/>
      <c r="Q10" s="65">
        <v>-712362520</v>
      </c>
      <c r="R10" s="65"/>
      <c r="S10" s="65">
        <v>-712362520</v>
      </c>
      <c r="U10" s="91">
        <f>S10/'جمع درآمدها'!C$9</f>
        <v>-5.6068416630559331E-4</v>
      </c>
    </row>
    <row r="11" spans="1:21" ht="21" x14ac:dyDescent="0.55000000000000004">
      <c r="A11" s="64" t="s">
        <v>196</v>
      </c>
      <c r="C11" s="65">
        <v>0</v>
      </c>
      <c r="D11" s="65"/>
      <c r="E11" s="65">
        <v>-2804973268</v>
      </c>
      <c r="F11" s="65"/>
      <c r="G11" s="65">
        <v>22181590</v>
      </c>
      <c r="H11" s="65"/>
      <c r="I11" s="65">
        <v>-2782791678</v>
      </c>
      <c r="K11" s="91">
        <f>I11/'جمع درآمدها'!I$9</f>
        <v>-3.847249668837583E-2</v>
      </c>
      <c r="M11" s="65">
        <v>0</v>
      </c>
      <c r="N11" s="65"/>
      <c r="O11" s="65">
        <v>-1675174580</v>
      </c>
      <c r="P11" s="65"/>
      <c r="Q11" s="65">
        <v>19655213</v>
      </c>
      <c r="R11" s="65"/>
      <c r="S11" s="65">
        <v>-1655519367</v>
      </c>
      <c r="U11" s="91">
        <f>S11/'جمع درآمدها'!C$9</f>
        <v>-1.3030212427362945E-3</v>
      </c>
    </row>
    <row r="12" spans="1:21" ht="21" x14ac:dyDescent="0.55000000000000004">
      <c r="A12" s="64" t="s">
        <v>20</v>
      </c>
      <c r="C12" s="65">
        <v>0</v>
      </c>
      <c r="D12" s="65"/>
      <c r="E12" s="65">
        <v>-24589696558</v>
      </c>
      <c r="F12" s="65"/>
      <c r="G12" s="65">
        <v>5718129847</v>
      </c>
      <c r="H12" s="65"/>
      <c r="I12" s="65">
        <v>-18871566711</v>
      </c>
      <c r="K12" s="91">
        <f>I12/'جمع درآمدها'!I$9</f>
        <v>-0.26090213418893626</v>
      </c>
      <c r="M12" s="65">
        <v>500000000</v>
      </c>
      <c r="N12" s="65"/>
      <c r="O12" s="65">
        <v>7226865886</v>
      </c>
      <c r="P12" s="65"/>
      <c r="Q12" s="65">
        <v>23531260861</v>
      </c>
      <c r="R12" s="65"/>
      <c r="S12" s="65">
        <v>31258126747</v>
      </c>
      <c r="U12" s="91">
        <f>S12/'جمع درآمدها'!C$9</f>
        <v>2.4602553114973343E-2</v>
      </c>
    </row>
    <row r="13" spans="1:21" ht="21" x14ac:dyDescent="0.55000000000000004">
      <c r="A13" s="64" t="s">
        <v>169</v>
      </c>
      <c r="C13" s="65">
        <v>0</v>
      </c>
      <c r="D13" s="65"/>
      <c r="E13" s="65">
        <v>-35933084</v>
      </c>
      <c r="F13" s="65"/>
      <c r="G13" s="65">
        <v>-52182425</v>
      </c>
      <c r="H13" s="65"/>
      <c r="I13" s="65">
        <v>-88115509</v>
      </c>
      <c r="K13" s="91">
        <f>I13/'جمع درآمدها'!I$9</f>
        <v>-1.2182096327934507E-3</v>
      </c>
      <c r="M13" s="65">
        <v>4566940</v>
      </c>
      <c r="N13" s="65"/>
      <c r="O13" s="65">
        <v>-73367002</v>
      </c>
      <c r="P13" s="65"/>
      <c r="Q13" s="65">
        <v>98952394</v>
      </c>
      <c r="R13" s="65"/>
      <c r="S13" s="65">
        <v>30152332</v>
      </c>
      <c r="U13" s="91">
        <f>S13/'جمع درآمدها'!C$9</f>
        <v>2.3732207485578356E-5</v>
      </c>
    </row>
    <row r="14" spans="1:21" ht="21" x14ac:dyDescent="0.55000000000000004">
      <c r="A14" s="64" t="s">
        <v>201</v>
      </c>
      <c r="C14" s="65">
        <v>0</v>
      </c>
      <c r="D14" s="65"/>
      <c r="E14" s="65">
        <v>1149234686</v>
      </c>
      <c r="F14" s="65"/>
      <c r="G14" s="65">
        <v>-1316433880</v>
      </c>
      <c r="H14" s="65"/>
      <c r="I14" s="65">
        <v>-167199194</v>
      </c>
      <c r="K14" s="91">
        <f>I14/'جمع درآمدها'!I$9</f>
        <v>-2.3115529949001476E-3</v>
      </c>
      <c r="M14" s="65">
        <v>0</v>
      </c>
      <c r="N14" s="65"/>
      <c r="O14" s="65">
        <v>0</v>
      </c>
      <c r="P14" s="65"/>
      <c r="Q14" s="65">
        <v>-1289298248</v>
      </c>
      <c r="R14" s="65"/>
      <c r="S14" s="65">
        <v>-1289298248</v>
      </c>
      <c r="U14" s="91">
        <f>S14/'جمع درآمدها'!C$9</f>
        <v>-1.0147770173241878E-3</v>
      </c>
    </row>
    <row r="15" spans="1:21" ht="21" x14ac:dyDescent="0.55000000000000004">
      <c r="A15" s="64" t="s">
        <v>17</v>
      </c>
      <c r="C15" s="65">
        <v>0</v>
      </c>
      <c r="D15" s="65"/>
      <c r="E15" s="65">
        <v>5073989658</v>
      </c>
      <c r="F15" s="65"/>
      <c r="G15" s="65">
        <v>3469870092</v>
      </c>
      <c r="H15" s="65"/>
      <c r="I15" s="65">
        <v>8543859750</v>
      </c>
      <c r="K15" s="91">
        <f>I15/'جمع درآمدها'!I$9</f>
        <v>0.11812009448514045</v>
      </c>
      <c r="M15" s="65">
        <v>28571429</v>
      </c>
      <c r="N15" s="65"/>
      <c r="O15" s="65">
        <v>12110788286</v>
      </c>
      <c r="P15" s="65"/>
      <c r="Q15" s="65">
        <v>13424000458</v>
      </c>
      <c r="R15" s="65"/>
      <c r="S15" s="65">
        <v>25563360173</v>
      </c>
      <c r="U15" s="91">
        <f>S15/'جمع درآمدها'!C$9</f>
        <v>2.0120333235061429E-2</v>
      </c>
    </row>
    <row r="16" spans="1:21" ht="21" x14ac:dyDescent="0.55000000000000004">
      <c r="A16" s="64" t="s">
        <v>203</v>
      </c>
      <c r="C16" s="65">
        <v>0</v>
      </c>
      <c r="D16" s="65"/>
      <c r="E16" s="65">
        <v>-447183357</v>
      </c>
      <c r="F16" s="65"/>
      <c r="G16" s="65">
        <v>-20501</v>
      </c>
      <c r="H16" s="65"/>
      <c r="I16" s="65">
        <v>-447203858</v>
      </c>
      <c r="K16" s="91">
        <f>I16/'جمع درآمدها'!I$9</f>
        <v>-6.1826578978054188E-3</v>
      </c>
      <c r="M16" s="65">
        <v>0</v>
      </c>
      <c r="N16" s="65"/>
      <c r="O16" s="65">
        <v>-1469056867</v>
      </c>
      <c r="P16" s="65"/>
      <c r="Q16" s="65">
        <v>64695252</v>
      </c>
      <c r="R16" s="65"/>
      <c r="S16" s="65">
        <v>-1404361615</v>
      </c>
      <c r="U16" s="91">
        <f>S16/'جمع درآمدها'!C$9</f>
        <v>-1.1053407488336858E-3</v>
      </c>
    </row>
    <row r="17" spans="1:21" ht="21" x14ac:dyDescent="0.55000000000000004">
      <c r="A17" s="64" t="s">
        <v>192</v>
      </c>
      <c r="C17" s="65">
        <v>0</v>
      </c>
      <c r="D17" s="65"/>
      <c r="E17" s="65">
        <v>0</v>
      </c>
      <c r="F17" s="65"/>
      <c r="G17" s="65">
        <v>0</v>
      </c>
      <c r="H17" s="65"/>
      <c r="I17" s="65">
        <v>0</v>
      </c>
      <c r="K17" s="91">
        <f>I17/'جمع درآمدها'!I$9</f>
        <v>0</v>
      </c>
      <c r="M17" s="65">
        <v>0</v>
      </c>
      <c r="N17" s="65"/>
      <c r="O17" s="65">
        <v>0</v>
      </c>
      <c r="P17" s="65"/>
      <c r="Q17" s="65">
        <v>10003648</v>
      </c>
      <c r="R17" s="65"/>
      <c r="S17" s="65">
        <v>10003648</v>
      </c>
      <c r="U17" s="91">
        <f>S17/'جمع درآمدها'!C$9</f>
        <v>7.8736414134963406E-6</v>
      </c>
    </row>
    <row r="18" spans="1:21" ht="21" x14ac:dyDescent="0.55000000000000004">
      <c r="A18" s="64" t="s">
        <v>195</v>
      </c>
      <c r="C18" s="65">
        <v>0</v>
      </c>
      <c r="D18" s="65"/>
      <c r="E18" s="65">
        <v>0</v>
      </c>
      <c r="F18" s="65"/>
      <c r="G18" s="65">
        <v>0</v>
      </c>
      <c r="H18" s="65"/>
      <c r="I18" s="65">
        <v>0</v>
      </c>
      <c r="K18" s="91">
        <f>I18/'جمع درآمدها'!I$9</f>
        <v>0</v>
      </c>
      <c r="M18" s="65">
        <v>0</v>
      </c>
      <c r="N18" s="65"/>
      <c r="O18" s="65">
        <v>0</v>
      </c>
      <c r="P18" s="65"/>
      <c r="Q18" s="65">
        <v>-397035</v>
      </c>
      <c r="R18" s="65"/>
      <c r="S18" s="65">
        <v>-397035</v>
      </c>
      <c r="U18" s="91">
        <f>S18/'جمع درآمدها'!C$9</f>
        <v>-3.1249712291031426E-7</v>
      </c>
    </row>
    <row r="19" spans="1:21" ht="21" x14ac:dyDescent="0.55000000000000004">
      <c r="A19" s="64" t="s">
        <v>183</v>
      </c>
      <c r="C19" s="65">
        <v>0</v>
      </c>
      <c r="D19" s="65"/>
      <c r="E19" s="65">
        <v>0</v>
      </c>
      <c r="F19" s="65"/>
      <c r="G19" s="65">
        <v>0</v>
      </c>
      <c r="H19" s="65"/>
      <c r="I19" s="65">
        <v>0</v>
      </c>
      <c r="K19" s="91">
        <f>I19/'جمع درآمدها'!I$9</f>
        <v>0</v>
      </c>
      <c r="M19" s="65">
        <v>0</v>
      </c>
      <c r="N19" s="65"/>
      <c r="O19" s="65">
        <v>0</v>
      </c>
      <c r="P19" s="65"/>
      <c r="Q19" s="65">
        <v>175039432</v>
      </c>
      <c r="R19" s="65"/>
      <c r="S19" s="65">
        <v>175039432</v>
      </c>
      <c r="U19" s="91">
        <f>S19/'جمع درآمدها'!C$9</f>
        <v>1.3776951376038787E-4</v>
      </c>
    </row>
    <row r="20" spans="1:21" ht="21" x14ac:dyDescent="0.55000000000000004">
      <c r="A20" s="64" t="s">
        <v>204</v>
      </c>
      <c r="C20" s="65">
        <v>0</v>
      </c>
      <c r="D20" s="65"/>
      <c r="E20" s="65">
        <v>0</v>
      </c>
      <c r="F20" s="65"/>
      <c r="G20" s="65">
        <v>0</v>
      </c>
      <c r="H20" s="65"/>
      <c r="I20" s="65">
        <v>0</v>
      </c>
      <c r="K20" s="91">
        <f>I20/'جمع درآمدها'!I$9</f>
        <v>0</v>
      </c>
      <c r="M20" s="65">
        <v>0</v>
      </c>
      <c r="N20" s="65"/>
      <c r="O20" s="65">
        <v>0</v>
      </c>
      <c r="P20" s="65"/>
      <c r="Q20" s="65">
        <v>7814920</v>
      </c>
      <c r="R20" s="65"/>
      <c r="S20" s="65">
        <v>7814920</v>
      </c>
      <c r="U20" s="91">
        <f>S20/'جمع درآمدها'!C$9</f>
        <v>6.1509439111772853E-6</v>
      </c>
    </row>
    <row r="21" spans="1:21" ht="21" x14ac:dyDescent="0.55000000000000004">
      <c r="A21" s="64" t="s">
        <v>193</v>
      </c>
      <c r="C21" s="65">
        <v>0</v>
      </c>
      <c r="D21" s="65"/>
      <c r="E21" s="65">
        <v>0</v>
      </c>
      <c r="F21" s="65"/>
      <c r="G21" s="65">
        <v>0</v>
      </c>
      <c r="H21" s="65"/>
      <c r="I21" s="65">
        <v>0</v>
      </c>
      <c r="K21" s="91">
        <f>I21/'جمع درآمدها'!I$9</f>
        <v>0</v>
      </c>
      <c r="M21" s="65">
        <v>0</v>
      </c>
      <c r="N21" s="65"/>
      <c r="O21" s="65">
        <v>0</v>
      </c>
      <c r="P21" s="65"/>
      <c r="Q21" s="65">
        <v>72164508</v>
      </c>
      <c r="R21" s="65"/>
      <c r="S21" s="65">
        <v>72164508</v>
      </c>
      <c r="U21" s="91">
        <f>S21/'جمع درآمدها'!C$9</f>
        <v>5.6799025592802545E-5</v>
      </c>
    </row>
    <row r="22" spans="1:21" ht="21" x14ac:dyDescent="0.55000000000000004">
      <c r="A22" s="64" t="s">
        <v>189</v>
      </c>
      <c r="C22" s="65">
        <v>0</v>
      </c>
      <c r="D22" s="65"/>
      <c r="E22" s="65">
        <v>-734304735</v>
      </c>
      <c r="F22" s="65"/>
      <c r="G22" s="65">
        <v>0</v>
      </c>
      <c r="H22" s="65"/>
      <c r="I22" s="65">
        <v>-734304735</v>
      </c>
      <c r="K22" s="91">
        <f>I22/'جمع درآمدها'!I$9</f>
        <v>-1.0151868969886358E-2</v>
      </c>
      <c r="M22" s="65">
        <v>0</v>
      </c>
      <c r="N22" s="65"/>
      <c r="O22" s="65">
        <v>-797242231</v>
      </c>
      <c r="P22" s="65"/>
      <c r="Q22" s="65">
        <v>123559480</v>
      </c>
      <c r="R22" s="65"/>
      <c r="S22" s="65">
        <v>-673682751</v>
      </c>
      <c r="U22" s="91">
        <f>S22/'جمع درآمدها'!C$9</f>
        <v>-5.3024020915487459E-4</v>
      </c>
    </row>
    <row r="23" spans="1:21" ht="21" x14ac:dyDescent="0.55000000000000004">
      <c r="A23" s="64" t="s">
        <v>200</v>
      </c>
      <c r="C23" s="65">
        <v>0</v>
      </c>
      <c r="D23" s="65"/>
      <c r="E23" s="65">
        <v>-704284424</v>
      </c>
      <c r="F23" s="65"/>
      <c r="G23" s="65">
        <v>0</v>
      </c>
      <c r="H23" s="65"/>
      <c r="I23" s="65">
        <v>-704284424</v>
      </c>
      <c r="K23" s="91">
        <f>I23/'جمع درآمدها'!I$9</f>
        <v>-9.7368338364042933E-3</v>
      </c>
      <c r="M23" s="65">
        <v>0</v>
      </c>
      <c r="N23" s="65"/>
      <c r="O23" s="65">
        <v>-1942137589</v>
      </c>
      <c r="P23" s="65"/>
      <c r="Q23" s="65">
        <v>25116524</v>
      </c>
      <c r="R23" s="65"/>
      <c r="S23" s="65">
        <v>-1917021065</v>
      </c>
      <c r="U23" s="91">
        <f>S23/'جمع درآمدها'!C$9</f>
        <v>-1.5088432187866728E-3</v>
      </c>
    </row>
    <row r="24" spans="1:21" ht="21" x14ac:dyDescent="0.55000000000000004">
      <c r="A24" s="64" t="s">
        <v>176</v>
      </c>
      <c r="C24" s="65">
        <v>0</v>
      </c>
      <c r="D24" s="65"/>
      <c r="E24" s="65">
        <v>0</v>
      </c>
      <c r="F24" s="65"/>
      <c r="G24" s="65">
        <v>0</v>
      </c>
      <c r="H24" s="65"/>
      <c r="I24" s="65">
        <v>0</v>
      </c>
      <c r="K24" s="91">
        <f>I24/'جمع درآمدها'!I$9</f>
        <v>0</v>
      </c>
      <c r="M24" s="65">
        <v>0</v>
      </c>
      <c r="N24" s="65"/>
      <c r="O24" s="65">
        <v>0</v>
      </c>
      <c r="P24" s="65"/>
      <c r="Q24" s="65">
        <v>260842325</v>
      </c>
      <c r="R24" s="65"/>
      <c r="S24" s="65">
        <v>260842325</v>
      </c>
      <c r="U24" s="91">
        <f>S24/'جمع درآمدها'!C$9</f>
        <v>2.053029987173351E-4</v>
      </c>
    </row>
    <row r="25" spans="1:21" ht="21" x14ac:dyDescent="0.55000000000000004">
      <c r="A25" s="64" t="s">
        <v>178</v>
      </c>
      <c r="C25" s="65">
        <v>0</v>
      </c>
      <c r="D25" s="65"/>
      <c r="E25" s="65">
        <v>-277215693</v>
      </c>
      <c r="F25" s="65"/>
      <c r="G25" s="65">
        <v>0</v>
      </c>
      <c r="H25" s="65"/>
      <c r="I25" s="65">
        <v>-277215693</v>
      </c>
      <c r="K25" s="91">
        <f>I25/'جمع درآمدها'!I$9</f>
        <v>-3.8325469761981627E-3</v>
      </c>
      <c r="M25" s="65">
        <v>0</v>
      </c>
      <c r="N25" s="65"/>
      <c r="O25" s="65">
        <v>-550008658</v>
      </c>
      <c r="P25" s="65"/>
      <c r="Q25" s="65">
        <v>30715829</v>
      </c>
      <c r="R25" s="65"/>
      <c r="S25" s="65">
        <v>-519292829</v>
      </c>
      <c r="U25" s="91">
        <f>S25/'جمع درآمدها'!C$9</f>
        <v>-4.0872345010001086E-4</v>
      </c>
    </row>
    <row r="26" spans="1:21" ht="21" x14ac:dyDescent="0.55000000000000004">
      <c r="A26" s="64" t="s">
        <v>179</v>
      </c>
      <c r="C26" s="65">
        <v>0</v>
      </c>
      <c r="D26" s="65"/>
      <c r="E26" s="65">
        <v>0</v>
      </c>
      <c r="F26" s="65"/>
      <c r="G26" s="65">
        <v>0</v>
      </c>
      <c r="H26" s="65"/>
      <c r="I26" s="65">
        <v>0</v>
      </c>
      <c r="K26" s="91">
        <f>I26/'جمع درآمدها'!I$9</f>
        <v>0</v>
      </c>
      <c r="M26" s="65">
        <v>0</v>
      </c>
      <c r="N26" s="65"/>
      <c r="O26" s="65">
        <v>0</v>
      </c>
      <c r="P26" s="65"/>
      <c r="Q26" s="65">
        <v>354340274</v>
      </c>
      <c r="R26" s="65"/>
      <c r="S26" s="65">
        <v>354340274</v>
      </c>
      <c r="U26" s="91">
        <f>S26/'جمع درآمدها'!C$9</f>
        <v>2.7889308538605522E-4</v>
      </c>
    </row>
    <row r="27" spans="1:21" ht="21" x14ac:dyDescent="0.55000000000000004">
      <c r="A27" s="64" t="s">
        <v>174</v>
      </c>
      <c r="C27" s="65">
        <v>0</v>
      </c>
      <c r="D27" s="65"/>
      <c r="E27" s="65">
        <v>-3764774859</v>
      </c>
      <c r="F27" s="65"/>
      <c r="G27" s="65">
        <v>0</v>
      </c>
      <c r="H27" s="65"/>
      <c r="I27" s="65">
        <v>-3764774859</v>
      </c>
      <c r="K27" s="91">
        <f>I27/'جمع درآمدها'!I$9</f>
        <v>-5.2048555930516216E-2</v>
      </c>
      <c r="M27" s="65">
        <v>0</v>
      </c>
      <c r="N27" s="65"/>
      <c r="O27" s="65">
        <v>-3840539890</v>
      </c>
      <c r="P27" s="65"/>
      <c r="Q27" s="65">
        <v>2048921</v>
      </c>
      <c r="R27" s="65"/>
      <c r="S27" s="65">
        <v>-3838490969</v>
      </c>
      <c r="U27" s="91">
        <f>S27/'جمع درآمدها'!C$9</f>
        <v>-3.021188016496592E-3</v>
      </c>
    </row>
    <row r="28" spans="1:21" ht="21" x14ac:dyDescent="0.55000000000000004">
      <c r="A28" s="64" t="s">
        <v>130</v>
      </c>
      <c r="C28" s="65">
        <v>0</v>
      </c>
      <c r="D28" s="65"/>
      <c r="E28" s="65">
        <v>0</v>
      </c>
      <c r="F28" s="65"/>
      <c r="G28" s="65">
        <v>0</v>
      </c>
      <c r="H28" s="65"/>
      <c r="I28" s="65">
        <v>0</v>
      </c>
      <c r="K28" s="91">
        <f>I28/'جمع درآمدها'!I$9</f>
        <v>0</v>
      </c>
      <c r="M28" s="65">
        <v>247500000</v>
      </c>
      <c r="N28" s="65"/>
      <c r="O28" s="65">
        <v>0</v>
      </c>
      <c r="P28" s="65"/>
      <c r="Q28" s="65">
        <v>3533113089</v>
      </c>
      <c r="R28" s="65"/>
      <c r="S28" s="65">
        <v>3780613089</v>
      </c>
      <c r="U28" s="91">
        <f>S28/'جمع درآمدها'!C$9</f>
        <v>2.9756336674337928E-3</v>
      </c>
    </row>
    <row r="29" spans="1:21" ht="21" x14ac:dyDescent="0.55000000000000004">
      <c r="A29" s="64" t="s">
        <v>171</v>
      </c>
      <c r="C29" s="65">
        <v>0</v>
      </c>
      <c r="D29" s="65"/>
      <c r="E29" s="65">
        <v>0</v>
      </c>
      <c r="F29" s="65"/>
      <c r="G29" s="65">
        <v>0</v>
      </c>
      <c r="H29" s="65"/>
      <c r="I29" s="65">
        <v>0</v>
      </c>
      <c r="K29" s="91">
        <f>I29/'جمع درآمدها'!I$9</f>
        <v>0</v>
      </c>
      <c r="M29" s="65">
        <v>0</v>
      </c>
      <c r="N29" s="65"/>
      <c r="O29" s="65">
        <v>0</v>
      </c>
      <c r="P29" s="65"/>
      <c r="Q29" s="65">
        <v>-83960022</v>
      </c>
      <c r="R29" s="65"/>
      <c r="S29" s="65">
        <v>-83960022</v>
      </c>
      <c r="U29" s="91">
        <f>S29/'جمع درآمدها'!C$9</f>
        <v>-6.6083003550031333E-5</v>
      </c>
    </row>
    <row r="30" spans="1:21" ht="21" x14ac:dyDescent="0.55000000000000004">
      <c r="A30" s="64" t="s">
        <v>167</v>
      </c>
      <c r="C30" s="65">
        <v>0</v>
      </c>
      <c r="D30" s="65"/>
      <c r="E30" s="65">
        <v>0</v>
      </c>
      <c r="F30" s="65"/>
      <c r="G30" s="65">
        <v>0</v>
      </c>
      <c r="H30" s="65"/>
      <c r="I30" s="65">
        <v>0</v>
      </c>
      <c r="K30" s="91">
        <f>I30/'جمع درآمدها'!I$9</f>
        <v>0</v>
      </c>
      <c r="M30" s="65">
        <v>0</v>
      </c>
      <c r="N30" s="65"/>
      <c r="O30" s="65">
        <v>0</v>
      </c>
      <c r="P30" s="65"/>
      <c r="Q30" s="65">
        <v>-198914150</v>
      </c>
      <c r="R30" s="65"/>
      <c r="S30" s="65">
        <v>-198914150</v>
      </c>
      <c r="U30" s="91">
        <f>S30/'جمع درآمدها'!C$9</f>
        <v>-1.5656075555341644E-4</v>
      </c>
    </row>
    <row r="31" spans="1:21" ht="21" x14ac:dyDescent="0.55000000000000004">
      <c r="A31" s="92" t="s">
        <v>170</v>
      </c>
      <c r="C31" s="93">
        <v>0</v>
      </c>
      <c r="D31" s="65"/>
      <c r="E31" s="93">
        <v>0</v>
      </c>
      <c r="F31" s="65"/>
      <c r="G31" s="93">
        <v>0</v>
      </c>
      <c r="H31" s="65"/>
      <c r="I31" s="93">
        <v>0</v>
      </c>
      <c r="K31" s="91">
        <f>I31/'جمع درآمدها'!I$9</f>
        <v>0</v>
      </c>
      <c r="M31" s="93">
        <v>0</v>
      </c>
      <c r="N31" s="65"/>
      <c r="O31" s="93">
        <v>0</v>
      </c>
      <c r="P31" s="65"/>
      <c r="Q31" s="93">
        <v>21037262</v>
      </c>
      <c r="R31" s="65"/>
      <c r="S31" s="93">
        <v>21037262</v>
      </c>
      <c r="U31" s="91">
        <f>S31/'جمع درآمدها'!C$9</f>
        <v>1.6557945392498103E-5</v>
      </c>
    </row>
    <row r="32" spans="1:21" ht="21" x14ac:dyDescent="0.55000000000000004">
      <c r="A32" s="92" t="s">
        <v>172</v>
      </c>
      <c r="C32" s="93">
        <v>0</v>
      </c>
      <c r="D32" s="65"/>
      <c r="E32" s="93">
        <v>0</v>
      </c>
      <c r="F32" s="65"/>
      <c r="G32" s="93">
        <v>0</v>
      </c>
      <c r="H32" s="65"/>
      <c r="I32" s="93">
        <v>0</v>
      </c>
      <c r="K32" s="91">
        <f>I32/'جمع درآمدها'!I$9</f>
        <v>0</v>
      </c>
      <c r="M32" s="93">
        <v>0</v>
      </c>
      <c r="N32" s="65"/>
      <c r="O32" s="93">
        <v>0</v>
      </c>
      <c r="P32" s="65"/>
      <c r="Q32" s="93">
        <v>222738143</v>
      </c>
      <c r="R32" s="65"/>
      <c r="S32" s="93">
        <v>222738143</v>
      </c>
      <c r="U32" s="91">
        <f>S32/'جمع درآمدها'!C$9</f>
        <v>1.7531207286482591E-4</v>
      </c>
    </row>
    <row r="33" spans="1:21" ht="21" x14ac:dyDescent="0.55000000000000004">
      <c r="A33" s="92" t="s">
        <v>185</v>
      </c>
      <c r="C33" s="93">
        <v>0</v>
      </c>
      <c r="D33" s="65"/>
      <c r="E33" s="93">
        <v>-337132057</v>
      </c>
      <c r="F33" s="65"/>
      <c r="G33" s="93">
        <v>0</v>
      </c>
      <c r="H33" s="65"/>
      <c r="I33" s="93">
        <v>-337132057</v>
      </c>
      <c r="K33" s="91">
        <f>I33/'جمع درآمدها'!I$9</f>
        <v>-4.6608993583736854E-3</v>
      </c>
      <c r="M33" s="93">
        <v>22050000</v>
      </c>
      <c r="N33" s="65"/>
      <c r="O33" s="93">
        <v>-749373479</v>
      </c>
      <c r="P33" s="65"/>
      <c r="Q33" s="93">
        <v>36728369</v>
      </c>
      <c r="R33" s="65"/>
      <c r="S33" s="93">
        <v>-690595110</v>
      </c>
      <c r="U33" s="91">
        <f>S33/'جمع درآمدها'!C$9</f>
        <v>-5.4355153820426921E-4</v>
      </c>
    </row>
    <row r="34" spans="1:21" ht="21" x14ac:dyDescent="0.55000000000000004">
      <c r="A34" s="92" t="s">
        <v>186</v>
      </c>
      <c r="C34" s="93">
        <v>0</v>
      </c>
      <c r="D34" s="65"/>
      <c r="E34" s="93">
        <v>-489102421</v>
      </c>
      <c r="F34" s="65"/>
      <c r="G34" s="93">
        <v>0</v>
      </c>
      <c r="H34" s="65"/>
      <c r="I34" s="93">
        <v>-489102421</v>
      </c>
      <c r="K34" s="91">
        <f>I34/'جمع درآمدها'!I$9</f>
        <v>-6.7619115800011753E-3</v>
      </c>
      <c r="M34" s="93">
        <v>0</v>
      </c>
      <c r="N34" s="65"/>
      <c r="O34" s="93">
        <v>-1058515325</v>
      </c>
      <c r="P34" s="65"/>
      <c r="Q34" s="93">
        <v>8111939</v>
      </c>
      <c r="R34" s="65"/>
      <c r="S34" s="93">
        <v>-1050403386</v>
      </c>
      <c r="U34" s="91">
        <f>S34/'جمع درآمدها'!C$9</f>
        <v>-8.2674836228607634E-4</v>
      </c>
    </row>
    <row r="35" spans="1:21" ht="21" x14ac:dyDescent="0.55000000000000004">
      <c r="A35" s="64" t="s">
        <v>197</v>
      </c>
      <c r="C35" s="65">
        <v>0</v>
      </c>
      <c r="D35" s="65"/>
      <c r="E35" s="65">
        <v>0</v>
      </c>
      <c r="F35" s="65"/>
      <c r="G35" s="65">
        <v>0</v>
      </c>
      <c r="H35" s="65"/>
      <c r="I35" s="65">
        <v>0</v>
      </c>
      <c r="K35" s="91">
        <f>I35/'جمع درآمدها'!I$9</f>
        <v>0</v>
      </c>
      <c r="M35" s="65">
        <v>0</v>
      </c>
      <c r="N35" s="65"/>
      <c r="O35" s="65">
        <v>0</v>
      </c>
      <c r="P35" s="65"/>
      <c r="Q35" s="65">
        <v>108285212</v>
      </c>
      <c r="R35" s="65"/>
      <c r="S35" s="65">
        <v>108285212</v>
      </c>
      <c r="U35" s="91">
        <f>S35/'جمع درآمدها'!C$9</f>
        <v>8.5228801500455731E-5</v>
      </c>
    </row>
    <row r="36" spans="1:21" ht="21" x14ac:dyDescent="0.55000000000000004">
      <c r="A36" s="64" t="s">
        <v>205</v>
      </c>
      <c r="C36" s="65">
        <v>0</v>
      </c>
      <c r="D36" s="65"/>
      <c r="E36" s="65">
        <v>0</v>
      </c>
      <c r="F36" s="65"/>
      <c r="G36" s="65">
        <v>0</v>
      </c>
      <c r="H36" s="65"/>
      <c r="I36" s="65">
        <v>0</v>
      </c>
      <c r="K36" s="91">
        <f>I36/'جمع درآمدها'!I$9</f>
        <v>0</v>
      </c>
      <c r="M36" s="65">
        <v>0</v>
      </c>
      <c r="N36" s="65"/>
      <c r="O36" s="65">
        <v>0</v>
      </c>
      <c r="P36" s="65"/>
      <c r="Q36" s="65">
        <v>25314265</v>
      </c>
      <c r="R36" s="65"/>
      <c r="S36" s="65">
        <v>25314265</v>
      </c>
      <c r="U36" s="91">
        <f>S36/'جمع درآمدها'!C$9</f>
        <v>1.9924276149682691E-5</v>
      </c>
    </row>
    <row r="37" spans="1:21" ht="21" x14ac:dyDescent="0.55000000000000004">
      <c r="A37" s="64" t="s">
        <v>166</v>
      </c>
      <c r="C37" s="65">
        <v>0</v>
      </c>
      <c r="D37" s="65"/>
      <c r="E37" s="65">
        <v>0</v>
      </c>
      <c r="F37" s="65"/>
      <c r="G37" s="65">
        <v>0</v>
      </c>
      <c r="H37" s="65"/>
      <c r="I37" s="65">
        <v>0</v>
      </c>
      <c r="K37" s="91">
        <f>I37/'جمع درآمدها'!I$9</f>
        <v>0</v>
      </c>
      <c r="M37" s="65">
        <v>0</v>
      </c>
      <c r="N37" s="65"/>
      <c r="O37" s="65">
        <v>0</v>
      </c>
      <c r="P37" s="65"/>
      <c r="Q37" s="65">
        <v>63851943</v>
      </c>
      <c r="R37" s="65"/>
      <c r="S37" s="65">
        <v>63851943</v>
      </c>
      <c r="U37" s="91">
        <f>S37/'جمع درآمدها'!C$9</f>
        <v>5.0256396740169967E-5</v>
      </c>
    </row>
    <row r="38" spans="1:21" ht="21" x14ac:dyDescent="0.55000000000000004">
      <c r="A38" s="64" t="s">
        <v>243</v>
      </c>
      <c r="C38" s="65">
        <v>0</v>
      </c>
      <c r="D38" s="65"/>
      <c r="E38" s="65">
        <v>0</v>
      </c>
      <c r="F38" s="65"/>
      <c r="G38" s="65">
        <v>0</v>
      </c>
      <c r="H38" s="65"/>
      <c r="I38" s="65">
        <v>0</v>
      </c>
      <c r="K38" s="91">
        <f>I38/'جمع درآمدها'!I$9</f>
        <v>0</v>
      </c>
      <c r="M38" s="65">
        <v>0</v>
      </c>
      <c r="N38" s="65"/>
      <c r="O38" s="65">
        <v>0</v>
      </c>
      <c r="P38" s="65"/>
      <c r="Q38" s="65">
        <v>37626906806</v>
      </c>
      <c r="R38" s="65"/>
      <c r="S38" s="65">
        <v>37626906806</v>
      </c>
      <c r="U38" s="91">
        <f>S38/'جمع درآمدها'!C$9</f>
        <v>2.9615273517169829E-2</v>
      </c>
    </row>
    <row r="39" spans="1:21" ht="21" x14ac:dyDescent="0.55000000000000004">
      <c r="A39" s="64" t="s">
        <v>16</v>
      </c>
      <c r="C39" s="65">
        <v>0</v>
      </c>
      <c r="D39" s="65"/>
      <c r="E39" s="65">
        <v>-15326833096</v>
      </c>
      <c r="F39" s="65"/>
      <c r="G39" s="65">
        <v>0</v>
      </c>
      <c r="H39" s="65"/>
      <c r="I39" s="65">
        <v>-15326833096</v>
      </c>
      <c r="K39" s="91">
        <f>I39/'جمع درآمدها'!I$9</f>
        <v>-0.2118956802231565</v>
      </c>
      <c r="M39" s="65">
        <v>0</v>
      </c>
      <c r="N39" s="65"/>
      <c r="O39" s="65">
        <v>17339856571</v>
      </c>
      <c r="P39" s="65"/>
      <c r="Q39" s="65">
        <v>65468369343</v>
      </c>
      <c r="R39" s="65"/>
      <c r="S39" s="65">
        <v>82808225914</v>
      </c>
      <c r="U39" s="91">
        <f>S39/'جمع درآمدها'!C$9</f>
        <v>6.5176451324020127E-2</v>
      </c>
    </row>
    <row r="40" spans="1:21" ht="21" x14ac:dyDescent="0.55000000000000004">
      <c r="A40" s="64" t="s">
        <v>175</v>
      </c>
      <c r="C40" s="65">
        <v>0</v>
      </c>
      <c r="D40" s="65"/>
      <c r="E40" s="65">
        <v>0</v>
      </c>
      <c r="F40" s="65"/>
      <c r="G40" s="65">
        <v>0</v>
      </c>
      <c r="H40" s="65"/>
      <c r="I40" s="65">
        <v>0</v>
      </c>
      <c r="K40" s="91">
        <f>I40/'جمع درآمدها'!I$9</f>
        <v>0</v>
      </c>
      <c r="M40" s="65">
        <v>0</v>
      </c>
      <c r="N40" s="65"/>
      <c r="O40" s="65">
        <v>0</v>
      </c>
      <c r="P40" s="65"/>
      <c r="Q40" s="65">
        <v>-199897101</v>
      </c>
      <c r="R40" s="65"/>
      <c r="S40" s="65">
        <v>-199897101</v>
      </c>
      <c r="U40" s="91">
        <f>S40/'جمع درآمدها'!C$9</f>
        <v>-1.5733441369303086E-4</v>
      </c>
    </row>
    <row r="41" spans="1:21" ht="21" x14ac:dyDescent="0.55000000000000004">
      <c r="A41" s="64" t="s">
        <v>184</v>
      </c>
      <c r="C41" s="65">
        <v>0</v>
      </c>
      <c r="D41" s="65"/>
      <c r="E41" s="65">
        <v>0</v>
      </c>
      <c r="F41" s="65"/>
      <c r="G41" s="65">
        <v>0</v>
      </c>
      <c r="H41" s="65"/>
      <c r="I41" s="65">
        <v>0</v>
      </c>
      <c r="K41" s="91">
        <f>I41/'جمع درآمدها'!I$9</f>
        <v>0</v>
      </c>
      <c r="M41" s="65">
        <v>0</v>
      </c>
      <c r="N41" s="65"/>
      <c r="O41" s="65">
        <v>0</v>
      </c>
      <c r="P41" s="65"/>
      <c r="Q41" s="65">
        <v>178410950</v>
      </c>
      <c r="R41" s="65"/>
      <c r="S41" s="65">
        <v>178410950</v>
      </c>
      <c r="U41" s="91">
        <f>S41/'جمع درآمدها'!C$9</f>
        <v>1.4042315808605272E-4</v>
      </c>
    </row>
    <row r="42" spans="1:21" ht="21" x14ac:dyDescent="0.55000000000000004">
      <c r="A42" s="64" t="s">
        <v>18</v>
      </c>
      <c r="C42" s="65">
        <v>0</v>
      </c>
      <c r="D42" s="65"/>
      <c r="E42" s="65">
        <v>0</v>
      </c>
      <c r="F42" s="65"/>
      <c r="G42" s="65">
        <v>0</v>
      </c>
      <c r="H42" s="65"/>
      <c r="I42" s="65">
        <v>0</v>
      </c>
      <c r="K42" s="91">
        <f>I42/'جمع درآمدها'!I$9</f>
        <v>0</v>
      </c>
      <c r="M42" s="65">
        <v>300000000</v>
      </c>
      <c r="N42" s="65"/>
      <c r="O42" s="65">
        <v>0</v>
      </c>
      <c r="P42" s="65"/>
      <c r="Q42" s="65">
        <v>50325977922</v>
      </c>
      <c r="R42" s="65"/>
      <c r="S42" s="65">
        <v>50625977922</v>
      </c>
      <c r="U42" s="91">
        <f>S42/'جمع درآمدها'!C$9</f>
        <v>3.9846543617429425E-2</v>
      </c>
    </row>
    <row r="43" spans="1:21" ht="21" x14ac:dyDescent="0.55000000000000004">
      <c r="A43" s="64" t="s">
        <v>15</v>
      </c>
      <c r="C43" s="65">
        <v>0</v>
      </c>
      <c r="D43" s="65"/>
      <c r="E43" s="65">
        <v>-240063075</v>
      </c>
      <c r="F43" s="65"/>
      <c r="G43" s="65">
        <v>0</v>
      </c>
      <c r="H43" s="65"/>
      <c r="I43" s="65">
        <v>-240063075</v>
      </c>
      <c r="K43" s="91">
        <f>I43/'جمع درآمدها'!I$9</f>
        <v>-3.3189066687796883E-3</v>
      </c>
      <c r="M43" s="65">
        <v>0</v>
      </c>
      <c r="N43" s="65"/>
      <c r="O43" s="65">
        <v>-631573294</v>
      </c>
      <c r="P43" s="65"/>
      <c r="Q43" s="65">
        <v>30410393645</v>
      </c>
      <c r="R43" s="65"/>
      <c r="S43" s="65">
        <v>29778820351</v>
      </c>
      <c r="U43" s="91">
        <f>S43/'جمع درآمدها'!C$9</f>
        <v>2.343822505157131E-2</v>
      </c>
    </row>
    <row r="44" spans="1:21" ht="21" x14ac:dyDescent="0.55000000000000004">
      <c r="A44" s="64" t="s">
        <v>206</v>
      </c>
      <c r="C44" s="65">
        <v>0</v>
      </c>
      <c r="D44" s="65"/>
      <c r="E44" s="65">
        <v>0</v>
      </c>
      <c r="F44" s="65"/>
      <c r="G44" s="65">
        <v>0</v>
      </c>
      <c r="H44" s="65"/>
      <c r="I44" s="65">
        <v>0</v>
      </c>
      <c r="K44" s="91">
        <f>I44/'جمع درآمدها'!I$9</f>
        <v>0</v>
      </c>
      <c r="M44" s="65">
        <v>0</v>
      </c>
      <c r="N44" s="65"/>
      <c r="O44" s="65">
        <v>0</v>
      </c>
      <c r="P44" s="65"/>
      <c r="Q44" s="65">
        <v>12181213</v>
      </c>
      <c r="R44" s="65"/>
      <c r="S44" s="65">
        <v>12181213</v>
      </c>
      <c r="U44" s="91">
        <f>S44/'جمع درآمدها'!C$9</f>
        <v>9.5875527750896481E-6</v>
      </c>
    </row>
    <row r="45" spans="1:21" ht="21" x14ac:dyDescent="0.55000000000000004">
      <c r="A45" s="64" t="s">
        <v>173</v>
      </c>
      <c r="C45" s="65">
        <v>0</v>
      </c>
      <c r="D45" s="65"/>
      <c r="E45" s="65">
        <v>-522945091</v>
      </c>
      <c r="F45" s="65"/>
      <c r="G45" s="65">
        <v>0</v>
      </c>
      <c r="H45" s="65"/>
      <c r="I45" s="65">
        <v>-522945091</v>
      </c>
      <c r="K45" s="91">
        <f>I45/'جمع درآمدها'!I$9</f>
        <v>-7.2297913784762644E-3</v>
      </c>
      <c r="M45" s="65">
        <v>0</v>
      </c>
      <c r="N45" s="65"/>
      <c r="O45" s="65">
        <v>-1046683280</v>
      </c>
      <c r="P45" s="65"/>
      <c r="Q45" s="65">
        <v>36055857</v>
      </c>
      <c r="R45" s="65"/>
      <c r="S45" s="65">
        <v>-1010627423</v>
      </c>
      <c r="U45" s="91">
        <f>S45/'جمع درآمدها'!C$9</f>
        <v>-7.9544161603325948E-4</v>
      </c>
    </row>
    <row r="46" spans="1:21" ht="21" x14ac:dyDescent="0.55000000000000004">
      <c r="A46" s="64" t="s">
        <v>181</v>
      </c>
      <c r="C46" s="65">
        <v>0</v>
      </c>
      <c r="D46" s="65"/>
      <c r="E46" s="65">
        <v>-435596049</v>
      </c>
      <c r="F46" s="65"/>
      <c r="G46" s="65">
        <v>0</v>
      </c>
      <c r="H46" s="65"/>
      <c r="I46" s="65">
        <v>-435596049</v>
      </c>
      <c r="K46" s="91">
        <f>I46/'جمع درآمدها'!I$9</f>
        <v>-6.0221782626094572E-3</v>
      </c>
      <c r="M46" s="65">
        <v>0</v>
      </c>
      <c r="N46" s="65"/>
      <c r="O46" s="65">
        <v>-959944491</v>
      </c>
      <c r="P46" s="65"/>
      <c r="Q46" s="65">
        <v>-63381290</v>
      </c>
      <c r="R46" s="65"/>
      <c r="S46" s="65">
        <v>-1023325781</v>
      </c>
      <c r="U46" s="91">
        <f>S46/'جمع درآمدها'!C$9</f>
        <v>-8.0543620175160975E-4</v>
      </c>
    </row>
    <row r="47" spans="1:21" ht="21" x14ac:dyDescent="0.55000000000000004">
      <c r="A47" s="64" t="s">
        <v>19</v>
      </c>
      <c r="C47" s="65">
        <v>0</v>
      </c>
      <c r="D47" s="65"/>
      <c r="E47" s="65">
        <v>0</v>
      </c>
      <c r="F47" s="65"/>
      <c r="G47" s="65">
        <v>0</v>
      </c>
      <c r="H47" s="65"/>
      <c r="I47" s="65">
        <v>0</v>
      </c>
      <c r="K47" s="91">
        <f>I47/'جمع درآمدها'!I$9</f>
        <v>0</v>
      </c>
      <c r="M47" s="65">
        <v>2433333333</v>
      </c>
      <c r="N47" s="65"/>
      <c r="O47" s="65">
        <v>0</v>
      </c>
      <c r="P47" s="65"/>
      <c r="Q47" s="65">
        <v>260018957572</v>
      </c>
      <c r="R47" s="65"/>
      <c r="S47" s="65">
        <v>262452290905</v>
      </c>
      <c r="U47" s="91">
        <f>S47/'جمع درآمدها'!C$9</f>
        <v>0.20657016587714772</v>
      </c>
    </row>
    <row r="48" spans="1:21" ht="21" x14ac:dyDescent="0.55000000000000004">
      <c r="A48" s="64" t="s">
        <v>177</v>
      </c>
      <c r="C48" s="65">
        <v>0</v>
      </c>
      <c r="D48" s="65"/>
      <c r="E48" s="65">
        <v>0</v>
      </c>
      <c r="F48" s="65"/>
      <c r="G48" s="65">
        <v>0</v>
      </c>
      <c r="H48" s="65"/>
      <c r="I48" s="65">
        <v>0</v>
      </c>
      <c r="K48" s="91">
        <f>I48/'جمع درآمدها'!I$9</f>
        <v>0</v>
      </c>
      <c r="M48" s="65">
        <v>0</v>
      </c>
      <c r="N48" s="65"/>
      <c r="O48" s="65">
        <v>0</v>
      </c>
      <c r="P48" s="65"/>
      <c r="Q48" s="65">
        <v>-229423250</v>
      </c>
      <c r="R48" s="65"/>
      <c r="S48" s="65">
        <v>-229423250</v>
      </c>
      <c r="U48" s="91">
        <f>S48/'جمع درآمدها'!C$9</f>
        <v>-1.8057376693171576E-4</v>
      </c>
    </row>
    <row r="49" spans="1:21" ht="21" x14ac:dyDescent="0.55000000000000004">
      <c r="A49" s="64" t="s">
        <v>190</v>
      </c>
      <c r="C49" s="65">
        <v>0</v>
      </c>
      <c r="D49" s="65"/>
      <c r="E49" s="65">
        <v>-494291362</v>
      </c>
      <c r="F49" s="65"/>
      <c r="G49" s="65">
        <v>0</v>
      </c>
      <c r="H49" s="65"/>
      <c r="I49" s="65">
        <v>-494291362</v>
      </c>
      <c r="K49" s="91">
        <f>I49/'جمع درآمدها'!I$9</f>
        <v>-6.8336494384319407E-3</v>
      </c>
      <c r="M49" s="65">
        <v>0</v>
      </c>
      <c r="N49" s="65"/>
      <c r="O49" s="65">
        <v>-1072822680</v>
      </c>
      <c r="P49" s="65"/>
      <c r="Q49" s="65">
        <v>-44896652</v>
      </c>
      <c r="R49" s="65"/>
      <c r="S49" s="65">
        <v>-1117719332</v>
      </c>
      <c r="U49" s="91">
        <f>S49/'جمع درآمدها'!C$9</f>
        <v>-8.7973119616970388E-4</v>
      </c>
    </row>
    <row r="50" spans="1:21" ht="21" x14ac:dyDescent="0.55000000000000004">
      <c r="A50" s="64" t="s">
        <v>135</v>
      </c>
      <c r="C50" s="65">
        <v>0</v>
      </c>
      <c r="D50" s="65"/>
      <c r="E50" s="65">
        <v>0</v>
      </c>
      <c r="F50" s="65"/>
      <c r="G50" s="65">
        <v>0</v>
      </c>
      <c r="H50" s="65"/>
      <c r="I50" s="65">
        <v>0</v>
      </c>
      <c r="K50" s="91">
        <f>I50/'جمع درآمدها'!I$9</f>
        <v>0</v>
      </c>
      <c r="M50" s="65">
        <v>0</v>
      </c>
      <c r="N50" s="65"/>
      <c r="O50" s="65">
        <v>0</v>
      </c>
      <c r="P50" s="65"/>
      <c r="Q50" s="65">
        <v>20011992834</v>
      </c>
      <c r="R50" s="65"/>
      <c r="S50" s="65">
        <v>20011992834</v>
      </c>
      <c r="U50" s="91">
        <f>S50/'جمع درآمدها'!C$9</f>
        <v>1.5750979597080425E-2</v>
      </c>
    </row>
    <row r="51" spans="1:21" ht="21" x14ac:dyDescent="0.55000000000000004">
      <c r="A51" s="64" t="s">
        <v>202</v>
      </c>
      <c r="C51" s="65">
        <v>0</v>
      </c>
      <c r="D51" s="65"/>
      <c r="E51" s="65">
        <v>0</v>
      </c>
      <c r="F51" s="65"/>
      <c r="G51" s="65">
        <v>0</v>
      </c>
      <c r="H51" s="65"/>
      <c r="I51" s="65">
        <v>0</v>
      </c>
      <c r="K51" s="91">
        <f>I51/'جمع درآمدها'!I$9</f>
        <v>0</v>
      </c>
      <c r="M51" s="65">
        <v>0</v>
      </c>
      <c r="N51" s="65"/>
      <c r="O51" s="65">
        <v>0</v>
      </c>
      <c r="P51" s="65"/>
      <c r="Q51" s="65">
        <v>361279450</v>
      </c>
      <c r="R51" s="65"/>
      <c r="S51" s="65">
        <v>361279450</v>
      </c>
      <c r="U51" s="91">
        <f>S51/'جمع درآمدها'!C$9</f>
        <v>2.8435475132323535E-4</v>
      </c>
    </row>
    <row r="52" spans="1:21" ht="21" x14ac:dyDescent="0.55000000000000004">
      <c r="A52" s="64" t="s">
        <v>136</v>
      </c>
      <c r="C52" s="65">
        <v>0</v>
      </c>
      <c r="D52" s="65"/>
      <c r="E52" s="65">
        <v>0</v>
      </c>
      <c r="F52" s="65"/>
      <c r="G52" s="65">
        <v>0</v>
      </c>
      <c r="H52" s="65"/>
      <c r="I52" s="65">
        <v>0</v>
      </c>
      <c r="K52" s="91">
        <f>I52/'جمع درآمدها'!I$9</f>
        <v>0</v>
      </c>
      <c r="M52" s="65">
        <v>0</v>
      </c>
      <c r="N52" s="65"/>
      <c r="O52" s="65">
        <v>0</v>
      </c>
      <c r="P52" s="65"/>
      <c r="Q52" s="65">
        <v>-11589884493</v>
      </c>
      <c r="R52" s="65"/>
      <c r="S52" s="65">
        <v>-11589884493</v>
      </c>
      <c r="U52" s="91">
        <f>S52/'جمع درآمدها'!C$9</f>
        <v>-9.1221316985287612E-3</v>
      </c>
    </row>
    <row r="53" spans="1:21" ht="21" x14ac:dyDescent="0.55000000000000004">
      <c r="A53" s="64" t="s">
        <v>191</v>
      </c>
      <c r="C53" s="65">
        <v>0</v>
      </c>
      <c r="D53" s="65"/>
      <c r="E53" s="65">
        <v>0</v>
      </c>
      <c r="F53" s="65"/>
      <c r="G53" s="65">
        <v>0</v>
      </c>
      <c r="H53" s="65"/>
      <c r="I53" s="65">
        <v>0</v>
      </c>
      <c r="K53" s="91">
        <f>I53/'جمع درآمدها'!I$9</f>
        <v>0</v>
      </c>
      <c r="M53" s="65">
        <v>0</v>
      </c>
      <c r="N53" s="65"/>
      <c r="O53" s="65">
        <v>0</v>
      </c>
      <c r="P53" s="65"/>
      <c r="Q53" s="65">
        <v>-106112292</v>
      </c>
      <c r="R53" s="65"/>
      <c r="S53" s="65">
        <v>-106112292</v>
      </c>
      <c r="U53" s="91">
        <f>S53/'جمع درآمدها'!C$9</f>
        <v>-8.3518546111600137E-5</v>
      </c>
    </row>
    <row r="54" spans="1:21" ht="21" x14ac:dyDescent="0.55000000000000004">
      <c r="A54" s="64" t="s">
        <v>187</v>
      </c>
      <c r="C54" s="65">
        <v>0</v>
      </c>
      <c r="D54" s="65"/>
      <c r="E54" s="65">
        <v>0</v>
      </c>
      <c r="F54" s="65"/>
      <c r="G54" s="65">
        <v>0</v>
      </c>
      <c r="H54" s="65"/>
      <c r="I54" s="65">
        <v>0</v>
      </c>
      <c r="K54" s="91">
        <f>I54/'جمع درآمدها'!I$9</f>
        <v>0</v>
      </c>
      <c r="M54" s="65">
        <v>0</v>
      </c>
      <c r="N54" s="65"/>
      <c r="O54" s="65">
        <v>0</v>
      </c>
      <c r="P54" s="65"/>
      <c r="Q54" s="65">
        <v>-667982398</v>
      </c>
      <c r="R54" s="65"/>
      <c r="S54" s="65">
        <v>-667982398</v>
      </c>
      <c r="U54" s="91">
        <f>S54/'جمع درآمدها'!C$9</f>
        <v>-5.2575359232745846E-4</v>
      </c>
    </row>
    <row r="55" spans="1:21" ht="21" x14ac:dyDescent="0.55000000000000004">
      <c r="A55" s="64" t="s">
        <v>194</v>
      </c>
      <c r="C55" s="65">
        <v>0</v>
      </c>
      <c r="D55" s="65"/>
      <c r="E55" s="65">
        <v>0</v>
      </c>
      <c r="F55" s="65"/>
      <c r="G55" s="65">
        <v>0</v>
      </c>
      <c r="H55" s="65"/>
      <c r="I55" s="65">
        <v>0</v>
      </c>
      <c r="K55" s="91">
        <f>I55/'جمع درآمدها'!I$9</f>
        <v>0</v>
      </c>
      <c r="M55" s="65">
        <v>0</v>
      </c>
      <c r="N55" s="65"/>
      <c r="O55" s="65">
        <v>0</v>
      </c>
      <c r="P55" s="65"/>
      <c r="Q55" s="65">
        <v>4713861</v>
      </c>
      <c r="R55" s="65"/>
      <c r="S55" s="65">
        <v>4713861</v>
      </c>
      <c r="U55" s="91">
        <f>S55/'جمع درآمدها'!C$9</f>
        <v>3.7101716480893045E-6</v>
      </c>
    </row>
    <row r="56" spans="1:21" ht="21" x14ac:dyDescent="0.55000000000000004">
      <c r="A56" s="64" t="s">
        <v>182</v>
      </c>
      <c r="C56" s="65">
        <v>0</v>
      </c>
      <c r="D56" s="65"/>
      <c r="E56" s="65">
        <v>184254285</v>
      </c>
      <c r="F56" s="65"/>
      <c r="G56" s="65">
        <v>0</v>
      </c>
      <c r="H56" s="65"/>
      <c r="I56" s="65">
        <v>184254285</v>
      </c>
      <c r="K56" s="91">
        <f>I56/'جمع درآمدها'!I$9</f>
        <v>2.5473420901474882E-3</v>
      </c>
      <c r="M56" s="65">
        <v>0</v>
      </c>
      <c r="N56" s="65"/>
      <c r="O56" s="65">
        <v>924668059</v>
      </c>
      <c r="P56" s="65"/>
      <c r="Q56" s="65">
        <v>45090684</v>
      </c>
      <c r="R56" s="65"/>
      <c r="S56" s="65">
        <v>969758743</v>
      </c>
      <c r="U56" s="91">
        <f>S56/'جمع درآمدها'!C$9</f>
        <v>7.6327481734512798E-4</v>
      </c>
    </row>
    <row r="57" spans="1:21" ht="21" x14ac:dyDescent="0.55000000000000004">
      <c r="A57" s="64" t="s">
        <v>223</v>
      </c>
      <c r="C57" s="65">
        <v>0</v>
      </c>
      <c r="D57" s="65"/>
      <c r="E57" s="65">
        <v>-5039833500</v>
      </c>
      <c r="F57" s="65"/>
      <c r="G57" s="65">
        <v>0</v>
      </c>
      <c r="H57" s="65"/>
      <c r="I57" s="65">
        <v>-5039833500</v>
      </c>
      <c r="K57" s="91">
        <f>I57/'جمع درآمدها'!I$9</f>
        <v>-6.9676425717238172E-2</v>
      </c>
      <c r="M57" s="65">
        <v>1200000000</v>
      </c>
      <c r="N57" s="65"/>
      <c r="O57" s="65">
        <v>-25359898154</v>
      </c>
      <c r="P57" s="65"/>
      <c r="Q57" s="65">
        <v>3842334900</v>
      </c>
      <c r="R57" s="65"/>
      <c r="S57" s="65">
        <v>-20317563254</v>
      </c>
      <c r="U57" s="91">
        <f>S57/'جمع درآمدها'!C$9</f>
        <v>-1.5991487051326265E-2</v>
      </c>
    </row>
    <row r="58" spans="1:21" ht="21" x14ac:dyDescent="0.55000000000000004">
      <c r="A58" s="64" t="s">
        <v>250</v>
      </c>
      <c r="C58" s="65">
        <v>0</v>
      </c>
      <c r="D58" s="65"/>
      <c r="E58" s="65">
        <v>536301361</v>
      </c>
      <c r="F58" s="65"/>
      <c r="G58" s="65">
        <v>0</v>
      </c>
      <c r="H58" s="65"/>
      <c r="I58" s="65">
        <v>536301361</v>
      </c>
      <c r="K58" s="91">
        <f>I58/'جمع درآمدها'!I$9</f>
        <v>7.4144437394152475E-3</v>
      </c>
      <c r="M58" s="65">
        <v>0</v>
      </c>
      <c r="N58" s="65"/>
      <c r="O58" s="65">
        <v>536301361</v>
      </c>
      <c r="P58" s="65"/>
      <c r="Q58" s="65">
        <v>0</v>
      </c>
      <c r="R58" s="65"/>
      <c r="S58" s="65">
        <v>536301361</v>
      </c>
      <c r="U58" s="91">
        <f>S58/'جمع درآمدها'!C$9</f>
        <v>4.2211047470723192E-4</v>
      </c>
    </row>
    <row r="59" spans="1:21" ht="21" x14ac:dyDescent="0.55000000000000004">
      <c r="A59" s="64" t="s">
        <v>226</v>
      </c>
      <c r="C59" s="65">
        <v>0</v>
      </c>
      <c r="D59" s="65"/>
      <c r="E59" s="65">
        <v>1391670000</v>
      </c>
      <c r="F59" s="65"/>
      <c r="G59" s="65">
        <v>0</v>
      </c>
      <c r="H59" s="65"/>
      <c r="I59" s="65">
        <v>1391670000</v>
      </c>
      <c r="K59" s="91">
        <f>I59/'جمع درآمدها'!I$9</f>
        <v>1.9240038659592396E-2</v>
      </c>
      <c r="M59" s="65">
        <v>0</v>
      </c>
      <c r="N59" s="65"/>
      <c r="O59" s="65">
        <v>-119577371</v>
      </c>
      <c r="P59" s="65"/>
      <c r="Q59" s="65">
        <v>0</v>
      </c>
      <c r="R59" s="65"/>
      <c r="S59" s="65">
        <v>-119577371</v>
      </c>
      <c r="U59" s="91">
        <f>S59/'جمع درآمدها'!C$9</f>
        <v>-9.4116600306469835E-5</v>
      </c>
    </row>
    <row r="60" spans="1:21" ht="21" x14ac:dyDescent="0.55000000000000004">
      <c r="A60" s="64" t="s">
        <v>168</v>
      </c>
      <c r="C60" s="65">
        <v>0</v>
      </c>
      <c r="D60" s="65"/>
      <c r="E60" s="65">
        <v>-356416627</v>
      </c>
      <c r="F60" s="65"/>
      <c r="G60" s="65">
        <v>0</v>
      </c>
      <c r="H60" s="65"/>
      <c r="I60" s="65">
        <v>-356416627</v>
      </c>
      <c r="K60" s="91">
        <f>I60/'جمع درآمدها'!I$9</f>
        <v>-4.9275113226566088E-3</v>
      </c>
      <c r="M60" s="65">
        <v>0</v>
      </c>
      <c r="N60" s="65"/>
      <c r="O60" s="65">
        <v>-365914534</v>
      </c>
      <c r="P60" s="65"/>
      <c r="Q60" s="65">
        <v>0</v>
      </c>
      <c r="R60" s="65"/>
      <c r="S60" s="65">
        <v>-365914534</v>
      </c>
      <c r="U60" s="91">
        <f>S60/'جمع درآمدها'!C$9</f>
        <v>-2.8800291940526247E-4</v>
      </c>
    </row>
    <row r="61" spans="1:21" ht="21" x14ac:dyDescent="0.55000000000000004">
      <c r="A61" s="64" t="s">
        <v>249</v>
      </c>
      <c r="C61" s="65">
        <v>0</v>
      </c>
      <c r="D61" s="65"/>
      <c r="E61" s="65">
        <v>6851220744</v>
      </c>
      <c r="F61" s="65"/>
      <c r="G61" s="65">
        <v>0</v>
      </c>
      <c r="H61" s="65"/>
      <c r="I61" s="65">
        <v>6851220744</v>
      </c>
      <c r="K61" s="91">
        <f>I61/'جمع درآمدها'!I$9</f>
        <v>9.4719115867958184E-2</v>
      </c>
      <c r="M61" s="65">
        <v>0</v>
      </c>
      <c r="N61" s="65"/>
      <c r="O61" s="65">
        <v>6851220744</v>
      </c>
      <c r="P61" s="65"/>
      <c r="Q61" s="65">
        <v>0</v>
      </c>
      <c r="R61" s="65"/>
      <c r="S61" s="65">
        <v>6851220744</v>
      </c>
      <c r="U61" s="91">
        <f>S61/'جمع درآمدها'!C$9</f>
        <v>5.392438376776513E-3</v>
      </c>
    </row>
    <row r="62" spans="1:21" ht="21" x14ac:dyDescent="0.55000000000000004">
      <c r="A62" s="64" t="s">
        <v>225</v>
      </c>
      <c r="C62" s="65">
        <v>0</v>
      </c>
      <c r="D62" s="65"/>
      <c r="E62" s="65">
        <v>-8832134250</v>
      </c>
      <c r="F62" s="65"/>
      <c r="G62" s="65">
        <v>0</v>
      </c>
      <c r="H62" s="65"/>
      <c r="I62" s="65">
        <v>-8832134250</v>
      </c>
      <c r="K62" s="91">
        <f>I62/'جمع درآمدها'!I$9</f>
        <v>-0.12210553106462745</v>
      </c>
      <c r="M62" s="65">
        <v>0</v>
      </c>
      <c r="N62" s="65"/>
      <c r="O62" s="65">
        <v>-8301199866</v>
      </c>
      <c r="P62" s="65"/>
      <c r="Q62" s="65">
        <v>0</v>
      </c>
      <c r="R62" s="65"/>
      <c r="S62" s="65">
        <v>-8301199866</v>
      </c>
      <c r="U62" s="91">
        <f>S62/'جمع درآمدها'!C$9</f>
        <v>-6.5336836168813492E-3</v>
      </c>
    </row>
    <row r="63" spans="1:21" ht="21" x14ac:dyDescent="0.55000000000000004">
      <c r="A63" s="64" t="s">
        <v>224</v>
      </c>
      <c r="C63" s="65">
        <v>0</v>
      </c>
      <c r="D63" s="65"/>
      <c r="E63" s="65">
        <v>-27535185</v>
      </c>
      <c r="F63" s="65"/>
      <c r="G63" s="65">
        <v>0</v>
      </c>
      <c r="H63" s="65"/>
      <c r="I63" s="65">
        <v>-27535185</v>
      </c>
      <c r="K63" s="91">
        <f>I63/'جمع درآمدها'!I$9</f>
        <v>-3.8067790776479237E-4</v>
      </c>
      <c r="M63" s="65">
        <v>0</v>
      </c>
      <c r="N63" s="65"/>
      <c r="O63" s="65">
        <v>-441522743</v>
      </c>
      <c r="P63" s="65"/>
      <c r="Q63" s="65">
        <v>0</v>
      </c>
      <c r="R63" s="65"/>
      <c r="S63" s="65">
        <v>-441522743</v>
      </c>
      <c r="U63" s="91">
        <f>S63/'جمع درآمدها'!C$9</f>
        <v>-3.4751240290395078E-4</v>
      </c>
    </row>
    <row r="64" spans="1:21" ht="21" x14ac:dyDescent="0.55000000000000004">
      <c r="A64" s="66" t="s">
        <v>213</v>
      </c>
      <c r="C64" s="79">
        <v>0</v>
      </c>
      <c r="D64" s="65"/>
      <c r="E64" s="79">
        <v>-33219928318</v>
      </c>
      <c r="F64" s="65"/>
      <c r="G64" s="79">
        <v>0</v>
      </c>
      <c r="H64" s="65"/>
      <c r="I64" s="79">
        <v>-33219928318</v>
      </c>
      <c r="K64" s="91">
        <f>I64/'جمع درآمدها'!I$9</f>
        <v>-0.45927030481882064</v>
      </c>
      <c r="M64" s="79">
        <v>0</v>
      </c>
      <c r="N64" s="65"/>
      <c r="O64" s="79">
        <v>-51663163186</v>
      </c>
      <c r="P64" s="65"/>
      <c r="Q64" s="79">
        <v>0</v>
      </c>
      <c r="R64" s="65"/>
      <c r="S64" s="79">
        <v>-51663163186</v>
      </c>
      <c r="U64" s="91">
        <f>S64/'جمع درآمدها'!C$9</f>
        <v>-4.0662888299699183E-2</v>
      </c>
    </row>
    <row r="65" spans="1:21" ht="21.75" thickBot="1" x14ac:dyDescent="0.6">
      <c r="A65" s="64" t="s">
        <v>147</v>
      </c>
      <c r="C65" s="68">
        <f>SUM(C6:C64)</f>
        <v>0</v>
      </c>
      <c r="E65" s="100">
        <f>SUM(E6:E64)</f>
        <v>-97425480026</v>
      </c>
      <c r="G65" s="100">
        <f>SUM(G6:G64)</f>
        <v>19694490024</v>
      </c>
      <c r="I65" s="100">
        <f>SUM(I6:I64)</f>
        <v>-77730990002</v>
      </c>
      <c r="K65" s="99">
        <v>1</v>
      </c>
      <c r="M65" s="100">
        <f>SUM(M6:M64)</f>
        <v>4995152526</v>
      </c>
      <c r="O65" s="100">
        <f>SUM(O6:O64)</f>
        <v>-14209935020</v>
      </c>
      <c r="Q65" s="100">
        <f>SUM(Q6:Q64)</f>
        <v>564440035492</v>
      </c>
      <c r="S65" s="100">
        <f>SUM(S6:S64)</f>
        <v>555225252998</v>
      </c>
      <c r="U65" s="99">
        <f>SUM(U6:U64)</f>
        <v>0.43700503514558259</v>
      </c>
    </row>
    <row r="66" spans="1:21" ht="19.5" thickTop="1" x14ac:dyDescent="0.45">
      <c r="E66" s="82"/>
      <c r="I66" s="82"/>
      <c r="O66" s="70"/>
      <c r="Q66" s="96"/>
    </row>
    <row r="67" spans="1:21" x14ac:dyDescent="0.45">
      <c r="G67" s="82"/>
      <c r="I67" s="82"/>
      <c r="J67" s="82"/>
      <c r="K67" s="82"/>
      <c r="O67" s="65"/>
      <c r="Q67" s="97"/>
    </row>
    <row r="68" spans="1:21" x14ac:dyDescent="0.45">
      <c r="I68" s="82"/>
      <c r="J68" s="82"/>
      <c r="K68" s="82"/>
    </row>
    <row r="69" spans="1:21" x14ac:dyDescent="0.45">
      <c r="I69" s="82"/>
      <c r="J69" s="82"/>
      <c r="K69" s="82"/>
    </row>
    <row r="70" spans="1:21" x14ac:dyDescent="0.45">
      <c r="I70" s="82"/>
      <c r="J70" s="82"/>
      <c r="K70" s="82"/>
    </row>
    <row r="71" spans="1:21" x14ac:dyDescent="0.45">
      <c r="I71" s="82"/>
      <c r="J71" s="82"/>
      <c r="K71" s="82"/>
    </row>
    <row r="72" spans="1:21" x14ac:dyDescent="0.45">
      <c r="I72" s="82"/>
      <c r="J72" s="82"/>
      <c r="K72" s="82"/>
    </row>
    <row r="73" spans="1:21" x14ac:dyDescent="0.45">
      <c r="I73" s="82"/>
      <c r="J73" s="82"/>
      <c r="K73" s="82"/>
    </row>
    <row r="74" spans="1:21" x14ac:dyDescent="0.45">
      <c r="I74" s="82"/>
      <c r="J74" s="82"/>
      <c r="K74" s="82"/>
    </row>
    <row r="75" spans="1:21" x14ac:dyDescent="0.45">
      <c r="I75" s="82"/>
      <c r="J75" s="82"/>
      <c r="K75" s="82"/>
    </row>
    <row r="76" spans="1:21" x14ac:dyDescent="0.45">
      <c r="I76" s="82"/>
      <c r="J76" s="82"/>
      <c r="K76" s="82"/>
    </row>
  </sheetData>
  <sheetProtection algorithmName="SHA-512" hashValue="s3uxE0nV324wSWlI+z9In8oWwIEe4Vgw4mn7/EeAovnHImCqEswOk6mNmM1oKs9L8dL0bWpt7CKKl1vbG9p1rg==" saltValue="iKJ8uPABs8+/n41QTx6e3A==" spinCount="100000" sheet="1" objects="1" scenarios="1" selectLockedCells="1" autoFilter="0" selectUnlockedCells="1"/>
  <mergeCells count="16">
    <mergeCell ref="A3:U3"/>
    <mergeCell ref="A2:U2"/>
    <mergeCell ref="A1:U1"/>
    <mergeCell ref="S5"/>
    <mergeCell ref="U5"/>
    <mergeCell ref="M4:U4"/>
    <mergeCell ref="K5"/>
    <mergeCell ref="C4:K4"/>
    <mergeCell ref="M5"/>
    <mergeCell ref="O5"/>
    <mergeCell ref="Q5"/>
    <mergeCell ref="A4:A5"/>
    <mergeCell ref="C5"/>
    <mergeCell ref="E5"/>
    <mergeCell ref="G5"/>
    <mergeCell ref="I5"/>
  </mergeCells>
  <printOptions horizontalCentered="1"/>
  <pageMargins left="0" right="0" top="0.75" bottom="0.75" header="0.3" footer="0.3"/>
  <pageSetup paperSize="9" scale="64" orientation="landscape" r:id="rId1"/>
  <rowBreaks count="1" manualBreakCount="1">
    <brk id="35" max="2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rightToLeft="1" view="pageBreakPreview" topLeftCell="A7" zoomScaleNormal="100" zoomScaleSheetLayoutView="100" workbookViewId="0">
      <selection sqref="A1:Q1"/>
    </sheetView>
  </sheetViews>
  <sheetFormatPr defaultColWidth="9.140625" defaultRowHeight="18.75" x14ac:dyDescent="0.25"/>
  <cols>
    <col min="1" max="1" width="33.28515625" style="12" customWidth="1"/>
    <col min="2" max="2" width="1" style="12" customWidth="1"/>
    <col min="3" max="3" width="16.28515625" style="12" bestFit="1" customWidth="1"/>
    <col min="4" max="4" width="1" style="12" customWidth="1"/>
    <col min="5" max="5" width="18.28515625" style="12" bestFit="1" customWidth="1"/>
    <col min="6" max="6" width="1" style="12" customWidth="1"/>
    <col min="7" max="7" width="11.140625" style="12" bestFit="1" customWidth="1"/>
    <col min="8" max="8" width="1" style="12" customWidth="1"/>
    <col min="9" max="9" width="17.85546875" style="12" bestFit="1" customWidth="1"/>
    <col min="10" max="10" width="1" style="12" customWidth="1"/>
    <col min="11" max="11" width="17.140625" style="12" bestFit="1" customWidth="1"/>
    <col min="12" max="12" width="0.7109375" style="12" customWidth="1"/>
    <col min="13" max="13" width="20" style="12" customWidth="1"/>
    <col min="14" max="14" width="1" style="12" customWidth="1"/>
    <col min="15" max="15" width="15.7109375" style="12" bestFit="1" customWidth="1"/>
    <col min="16" max="16" width="1" style="12" customWidth="1"/>
    <col min="17" max="17" width="18.42578125" style="12" bestFit="1" customWidth="1"/>
    <col min="18" max="18" width="1" style="12" customWidth="1"/>
    <col min="19" max="16384" width="9.140625" style="12"/>
  </cols>
  <sheetData>
    <row r="1" spans="1:17" ht="21" x14ac:dyDescent="0.2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7" ht="21" x14ac:dyDescent="0.25">
      <c r="A2" s="126" t="s">
        <v>102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 ht="21" x14ac:dyDescent="0.25">
      <c r="A3" s="126" t="str">
        <f>سهام!A3</f>
        <v>برای ماه منتهی به 1399/10/30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5" spans="1:17" ht="21" x14ac:dyDescent="0.25">
      <c r="A5" s="129" t="s">
        <v>106</v>
      </c>
      <c r="C5" s="130" t="s">
        <v>104</v>
      </c>
      <c r="D5" s="130" t="s">
        <v>104</v>
      </c>
      <c r="E5" s="130" t="s">
        <v>104</v>
      </c>
      <c r="F5" s="130" t="s">
        <v>104</v>
      </c>
      <c r="G5" s="130" t="s">
        <v>104</v>
      </c>
      <c r="H5" s="130" t="s">
        <v>104</v>
      </c>
      <c r="I5" s="130" t="s">
        <v>104</v>
      </c>
      <c r="K5" s="130" t="s">
        <v>105</v>
      </c>
      <c r="L5" s="130" t="s">
        <v>105</v>
      </c>
      <c r="M5" s="130" t="s">
        <v>105</v>
      </c>
      <c r="N5" s="130" t="s">
        <v>105</v>
      </c>
      <c r="O5" s="130" t="s">
        <v>105</v>
      </c>
      <c r="P5" s="130" t="s">
        <v>105</v>
      </c>
      <c r="Q5" s="130" t="s">
        <v>105</v>
      </c>
    </row>
    <row r="6" spans="1:17" ht="21" x14ac:dyDescent="0.25">
      <c r="A6" s="130" t="s">
        <v>106</v>
      </c>
      <c r="C6" s="130" t="s">
        <v>146</v>
      </c>
      <c r="E6" s="130" t="s">
        <v>143</v>
      </c>
      <c r="G6" s="130" t="s">
        <v>144</v>
      </c>
      <c r="I6" s="130" t="s">
        <v>147</v>
      </c>
      <c r="K6" s="130" t="s">
        <v>146</v>
      </c>
      <c r="M6" s="130" t="s">
        <v>143</v>
      </c>
      <c r="O6" s="130" t="s">
        <v>144</v>
      </c>
      <c r="Q6" s="130" t="s">
        <v>147</v>
      </c>
    </row>
    <row r="7" spans="1:17" ht="21" x14ac:dyDescent="0.25">
      <c r="A7" s="50" t="s">
        <v>30</v>
      </c>
      <c r="C7" s="14">
        <v>2205713408</v>
      </c>
      <c r="D7" s="14"/>
      <c r="E7" s="14">
        <v>0</v>
      </c>
      <c r="F7" s="14"/>
      <c r="G7" s="14">
        <v>0</v>
      </c>
      <c r="H7" s="14"/>
      <c r="I7" s="14">
        <v>2205713408</v>
      </c>
      <c r="J7" s="14"/>
      <c r="K7" s="14">
        <v>25973808555</v>
      </c>
      <c r="L7" s="14"/>
      <c r="M7" s="14">
        <v>-9024468750</v>
      </c>
      <c r="N7" s="14"/>
      <c r="O7" s="14">
        <v>-8700000</v>
      </c>
      <c r="P7" s="14"/>
      <c r="Q7" s="14">
        <v>16940639805</v>
      </c>
    </row>
    <row r="8" spans="1:17" ht="21" x14ac:dyDescent="0.25">
      <c r="A8" s="13" t="s">
        <v>112</v>
      </c>
      <c r="C8" s="14">
        <v>0</v>
      </c>
      <c r="D8" s="14"/>
      <c r="E8" s="14">
        <v>0</v>
      </c>
      <c r="F8" s="14"/>
      <c r="G8" s="14">
        <v>0</v>
      </c>
      <c r="H8" s="14"/>
      <c r="I8" s="14">
        <v>0</v>
      </c>
      <c r="J8" s="14"/>
      <c r="K8" s="14">
        <v>1415354753</v>
      </c>
      <c r="L8" s="14"/>
      <c r="M8" s="14">
        <v>0</v>
      </c>
      <c r="N8" s="14"/>
      <c r="O8" s="14">
        <v>1036847740</v>
      </c>
      <c r="P8" s="14"/>
      <c r="Q8" s="14">
        <v>2452202493</v>
      </c>
    </row>
    <row r="9" spans="1:17" ht="21" x14ac:dyDescent="0.25">
      <c r="A9" s="13" t="s">
        <v>244</v>
      </c>
      <c r="C9" s="14">
        <v>0</v>
      </c>
      <c r="D9" s="14"/>
      <c r="E9" s="14">
        <v>0</v>
      </c>
      <c r="F9" s="14"/>
      <c r="G9" s="14">
        <v>0</v>
      </c>
      <c r="H9" s="14"/>
      <c r="I9" s="14">
        <v>0</v>
      </c>
      <c r="J9" s="14"/>
      <c r="K9" s="14">
        <v>0</v>
      </c>
      <c r="L9" s="14"/>
      <c r="M9" s="14">
        <v>0</v>
      </c>
      <c r="N9" s="14"/>
      <c r="O9" s="14">
        <v>13729873969</v>
      </c>
      <c r="P9" s="14"/>
      <c r="Q9" s="14">
        <v>13729873969</v>
      </c>
    </row>
    <row r="10" spans="1:17" ht="21" x14ac:dyDescent="0.25">
      <c r="A10" s="13" t="s">
        <v>141</v>
      </c>
      <c r="C10" s="14">
        <v>0</v>
      </c>
      <c r="D10" s="14"/>
      <c r="E10" s="14">
        <v>0</v>
      </c>
      <c r="F10" s="14"/>
      <c r="G10" s="14">
        <v>0</v>
      </c>
      <c r="H10" s="14"/>
      <c r="I10" s="14">
        <v>0</v>
      </c>
      <c r="J10" s="14"/>
      <c r="K10" s="14">
        <v>10484330934</v>
      </c>
      <c r="L10" s="14"/>
      <c r="M10" s="14">
        <v>0</v>
      </c>
      <c r="N10" s="14"/>
      <c r="O10" s="14">
        <v>-390907942</v>
      </c>
      <c r="P10" s="14"/>
      <c r="Q10" s="14">
        <v>10093422992</v>
      </c>
    </row>
    <row r="11" spans="1:17" ht="21" x14ac:dyDescent="0.25">
      <c r="A11" s="13" t="s">
        <v>114</v>
      </c>
      <c r="C11" s="14">
        <v>0</v>
      </c>
      <c r="D11" s="14"/>
      <c r="E11" s="14">
        <v>0</v>
      </c>
      <c r="F11" s="14"/>
      <c r="G11" s="14">
        <v>0</v>
      </c>
      <c r="H11" s="14"/>
      <c r="I11" s="14">
        <v>0</v>
      </c>
      <c r="J11" s="14"/>
      <c r="K11" s="14">
        <v>778789796</v>
      </c>
      <c r="L11" s="14"/>
      <c r="M11" s="14">
        <v>0</v>
      </c>
      <c r="N11" s="14"/>
      <c r="O11" s="14">
        <v>-299874566</v>
      </c>
      <c r="P11" s="14"/>
      <c r="Q11" s="14">
        <v>478915230</v>
      </c>
    </row>
    <row r="12" spans="1:17" ht="21" x14ac:dyDescent="0.25">
      <c r="A12" s="13" t="s">
        <v>40</v>
      </c>
      <c r="C12" s="14">
        <v>5210907188</v>
      </c>
      <c r="D12" s="14"/>
      <c r="E12" s="14">
        <v>29238362086</v>
      </c>
      <c r="F12" s="14"/>
      <c r="G12" s="14">
        <v>0</v>
      </c>
      <c r="H12" s="14"/>
      <c r="I12" s="14">
        <v>34449269274</v>
      </c>
      <c r="J12" s="14"/>
      <c r="K12" s="14">
        <v>58971246273</v>
      </c>
      <c r="L12" s="14"/>
      <c r="M12" s="14">
        <v>-19545809834</v>
      </c>
      <c r="N12" s="14"/>
      <c r="O12" s="14">
        <v>0</v>
      </c>
      <c r="P12" s="14"/>
      <c r="Q12" s="14">
        <v>39425436439</v>
      </c>
    </row>
    <row r="13" spans="1:17" ht="21" x14ac:dyDescent="0.25">
      <c r="A13" s="13" t="s">
        <v>37</v>
      </c>
      <c r="C13" s="14">
        <v>11838039708</v>
      </c>
      <c r="D13" s="14"/>
      <c r="E13" s="14">
        <v>8940949160</v>
      </c>
      <c r="F13" s="14"/>
      <c r="G13" s="14">
        <v>0</v>
      </c>
      <c r="H13" s="14"/>
      <c r="I13" s="14">
        <v>20778988868</v>
      </c>
      <c r="J13" s="14"/>
      <c r="K13" s="14">
        <v>108990871374</v>
      </c>
      <c r="L13" s="14"/>
      <c r="M13" s="14">
        <v>-96592939013</v>
      </c>
      <c r="N13" s="14"/>
      <c r="O13" s="14">
        <v>0</v>
      </c>
      <c r="P13" s="14"/>
      <c r="Q13" s="14">
        <v>12397932361</v>
      </c>
    </row>
    <row r="14" spans="1:17" ht="21" x14ac:dyDescent="0.25">
      <c r="A14" s="13" t="s">
        <v>43</v>
      </c>
      <c r="C14" s="14">
        <v>13120047680</v>
      </c>
      <c r="D14" s="14"/>
      <c r="E14" s="14">
        <v>15298385757</v>
      </c>
      <c r="F14" s="14"/>
      <c r="G14" s="14">
        <v>0</v>
      </c>
      <c r="H14" s="14"/>
      <c r="I14" s="14">
        <v>28418433437</v>
      </c>
      <c r="J14" s="14"/>
      <c r="K14" s="14">
        <v>137465114951</v>
      </c>
      <c r="L14" s="14"/>
      <c r="M14" s="14">
        <v>-60187856169</v>
      </c>
      <c r="N14" s="14"/>
      <c r="O14" s="14">
        <v>0</v>
      </c>
      <c r="P14" s="14"/>
      <c r="Q14" s="14">
        <v>77277258782</v>
      </c>
    </row>
    <row r="15" spans="1:17" ht="21" x14ac:dyDescent="0.25">
      <c r="A15" s="13" t="s">
        <v>242</v>
      </c>
      <c r="C15" s="14">
        <v>97914014</v>
      </c>
      <c r="D15" s="14"/>
      <c r="E15" s="14">
        <v>70967135</v>
      </c>
      <c r="F15" s="14"/>
      <c r="G15" s="14">
        <v>0</v>
      </c>
      <c r="H15" s="14"/>
      <c r="I15" s="14">
        <v>168881149</v>
      </c>
      <c r="J15" s="14"/>
      <c r="K15" s="14">
        <v>117181514</v>
      </c>
      <c r="L15" s="14"/>
      <c r="M15" s="14">
        <v>68394193</v>
      </c>
      <c r="N15" s="14"/>
      <c r="O15" s="14">
        <v>0</v>
      </c>
      <c r="P15" s="14"/>
      <c r="Q15" s="14">
        <v>185575707</v>
      </c>
    </row>
    <row r="16" spans="1:17" ht="21" x14ac:dyDescent="0.25">
      <c r="A16" s="13" t="s">
        <v>46</v>
      </c>
      <c r="C16" s="14">
        <v>6522235305</v>
      </c>
      <c r="D16" s="14"/>
      <c r="E16" s="14">
        <v>9998187500</v>
      </c>
      <c r="F16" s="14"/>
      <c r="G16" s="14">
        <v>0</v>
      </c>
      <c r="H16" s="14"/>
      <c r="I16" s="14">
        <v>16520422805</v>
      </c>
      <c r="J16" s="14"/>
      <c r="K16" s="14">
        <v>35867468153</v>
      </c>
      <c r="L16" s="14"/>
      <c r="M16" s="14">
        <v>22322828140</v>
      </c>
      <c r="N16" s="14"/>
      <c r="O16" s="14">
        <v>0</v>
      </c>
      <c r="P16" s="14"/>
      <c r="Q16" s="14">
        <v>58190296293</v>
      </c>
    </row>
    <row r="17" spans="1:17" ht="21" x14ac:dyDescent="0.25">
      <c r="A17" s="13" t="s">
        <v>34</v>
      </c>
      <c r="C17" s="14">
        <v>43729660</v>
      </c>
      <c r="D17" s="14"/>
      <c r="E17" s="14">
        <v>33741383</v>
      </c>
      <c r="F17" s="14"/>
      <c r="G17" s="14">
        <v>0</v>
      </c>
      <c r="H17" s="14"/>
      <c r="I17" s="14">
        <v>77471043</v>
      </c>
      <c r="J17" s="14"/>
      <c r="K17" s="14">
        <v>466428290</v>
      </c>
      <c r="L17" s="14"/>
      <c r="M17" s="14">
        <v>167565923</v>
      </c>
      <c r="N17" s="14"/>
      <c r="O17" s="14">
        <v>0</v>
      </c>
      <c r="P17" s="14"/>
      <c r="Q17" s="14">
        <v>633994213</v>
      </c>
    </row>
    <row r="18" spans="1:17" ht="21" x14ac:dyDescent="0.25">
      <c r="A18" s="13" t="s">
        <v>251</v>
      </c>
      <c r="C18" s="14">
        <v>0</v>
      </c>
      <c r="D18" s="14"/>
      <c r="E18" s="14">
        <v>489007115</v>
      </c>
      <c r="F18" s="14"/>
      <c r="G18" s="14">
        <v>0</v>
      </c>
      <c r="H18" s="14"/>
      <c r="I18" s="14">
        <v>489007115</v>
      </c>
      <c r="J18" s="14"/>
      <c r="K18" s="14">
        <v>0</v>
      </c>
      <c r="L18" s="14"/>
      <c r="M18" s="14">
        <v>489007115</v>
      </c>
      <c r="N18" s="14"/>
      <c r="O18" s="14">
        <v>0</v>
      </c>
      <c r="P18" s="14"/>
      <c r="Q18" s="14">
        <v>489007115</v>
      </c>
    </row>
    <row r="19" spans="1:17" ht="21" x14ac:dyDescent="0.25">
      <c r="A19" s="53" t="s">
        <v>230</v>
      </c>
      <c r="C19" s="18">
        <v>0</v>
      </c>
      <c r="D19" s="14"/>
      <c r="E19" s="18">
        <v>125204419</v>
      </c>
      <c r="F19" s="14"/>
      <c r="G19" s="18">
        <v>0</v>
      </c>
      <c r="H19" s="14"/>
      <c r="I19" s="18">
        <v>125204419</v>
      </c>
      <c r="J19" s="14"/>
      <c r="K19" s="18">
        <v>0</v>
      </c>
      <c r="L19" s="14"/>
      <c r="M19" s="18">
        <v>526948426</v>
      </c>
      <c r="N19" s="14"/>
      <c r="O19" s="18">
        <v>0</v>
      </c>
      <c r="P19" s="14"/>
      <c r="Q19" s="18">
        <v>526948426</v>
      </c>
    </row>
    <row r="20" spans="1:17" s="13" customFormat="1" ht="21.75" thickBot="1" x14ac:dyDescent="0.3">
      <c r="A20" s="13" t="s">
        <v>147</v>
      </c>
      <c r="C20" s="102">
        <f>SUM(C7:C19)</f>
        <v>39038586963</v>
      </c>
      <c r="D20" s="19"/>
      <c r="E20" s="102">
        <f>SUM(E7:E19)</f>
        <v>64194804555</v>
      </c>
      <c r="F20" s="19"/>
      <c r="G20" s="102">
        <f>SUM(G7:G19)</f>
        <v>0</v>
      </c>
      <c r="H20" s="19"/>
      <c r="I20" s="102">
        <f>SUM(I7:I19)</f>
        <v>103233391518</v>
      </c>
      <c r="J20" s="19"/>
      <c r="K20" s="102">
        <f>SUM(K7:K19)</f>
        <v>380530594593</v>
      </c>
      <c r="L20" s="19"/>
      <c r="M20" s="102">
        <f>SUM(M7:M19)</f>
        <v>-161776329969</v>
      </c>
      <c r="N20" s="19"/>
      <c r="O20" s="102">
        <f>SUM(O7:O19)</f>
        <v>14067239201</v>
      </c>
      <c r="P20" s="19"/>
      <c r="Q20" s="102">
        <f>SUM(Q7:Q19)</f>
        <v>232821503825</v>
      </c>
    </row>
    <row r="21" spans="1:17" ht="19.5" thickTop="1" x14ac:dyDescent="0.25"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1:17" x14ac:dyDescent="0.25"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7" x14ac:dyDescent="0.25"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7" x14ac:dyDescent="0.25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x14ac:dyDescent="0.25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x14ac:dyDescent="0.25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x14ac:dyDescent="0.25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x14ac:dyDescent="0.25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</sheetData>
  <sheetProtection algorithmName="SHA-512" hashValue="suy0mrsaXzQI8GrYUU2P77nnMgzp2SyDBrWA3m757zeICEU3Lv8nxNtdvwrLUCTDuX4yTg3Y+toi+cs5O1PvGA==" saltValue="8P4VFx+7rN/5SFfZcFUd0Q==" spinCount="100000" sheet="1" objects="1" scenarios="1" selectLockedCells="1" autoFilter="0" selectUnlockedCells="1"/>
  <mergeCells count="14">
    <mergeCell ref="A3:Q3"/>
    <mergeCell ref="A2:Q2"/>
    <mergeCell ref="A1:Q1"/>
    <mergeCell ref="K6"/>
    <mergeCell ref="M6"/>
    <mergeCell ref="O6"/>
    <mergeCell ref="Q6"/>
    <mergeCell ref="K5:Q5"/>
    <mergeCell ref="A5:A6"/>
    <mergeCell ref="C6"/>
    <mergeCell ref="E6"/>
    <mergeCell ref="G6"/>
    <mergeCell ref="I6"/>
    <mergeCell ref="C5:I5"/>
  </mergeCells>
  <printOptions horizontalCentered="1"/>
  <pageMargins left="0" right="0" top="0.75" bottom="0.75" header="0.3" footer="0.3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rightToLeft="1" view="pageBreakPreview" zoomScaleNormal="100" zoomScaleSheetLayoutView="100" workbookViewId="0">
      <selection sqref="A1:K1"/>
    </sheetView>
  </sheetViews>
  <sheetFormatPr defaultColWidth="9.140625" defaultRowHeight="18" customHeight="1" x14ac:dyDescent="0.45"/>
  <cols>
    <col min="1" max="1" width="35.85546875" style="62" customWidth="1"/>
    <col min="2" max="2" width="1" style="62" customWidth="1"/>
    <col min="3" max="3" width="20.7109375" style="62" bestFit="1" customWidth="1"/>
    <col min="4" max="4" width="1" style="62" customWidth="1"/>
    <col min="5" max="5" width="27.7109375" style="62" bestFit="1" customWidth="1"/>
    <col min="6" max="6" width="1" style="62" customWidth="1"/>
    <col min="7" max="7" width="24.5703125" style="62" bestFit="1" customWidth="1"/>
    <col min="8" max="8" width="1" style="62" customWidth="1"/>
    <col min="9" max="9" width="27.7109375" style="62" bestFit="1" customWidth="1"/>
    <col min="10" max="10" width="1" style="62" customWidth="1"/>
    <col min="11" max="11" width="24.5703125" style="62" bestFit="1" customWidth="1"/>
    <col min="12" max="12" width="1" style="62" customWidth="1"/>
    <col min="13" max="13" width="9.140625" style="62" customWidth="1"/>
    <col min="14" max="16384" width="9.140625" style="62"/>
  </cols>
  <sheetData>
    <row r="1" spans="1:11" ht="18" customHeight="1" x14ac:dyDescent="0.45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18" customHeight="1" x14ac:dyDescent="0.45">
      <c r="A2" s="126" t="s">
        <v>102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ht="18" customHeight="1" x14ac:dyDescent="0.45">
      <c r="A3" s="126" t="str">
        <f>سهام!A3</f>
        <v>برای ماه منتهی به 1399/10/30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ht="18" customHeight="1" x14ac:dyDescent="0.45">
      <c r="A4" s="130" t="s">
        <v>148</v>
      </c>
      <c r="B4" s="130" t="s">
        <v>148</v>
      </c>
      <c r="C4" s="130" t="s">
        <v>148</v>
      </c>
      <c r="E4" s="130" t="s">
        <v>104</v>
      </c>
      <c r="F4" s="130" t="s">
        <v>104</v>
      </c>
      <c r="G4" s="130" t="s">
        <v>104</v>
      </c>
      <c r="I4" s="130" t="s">
        <v>105</v>
      </c>
      <c r="J4" s="130" t="s">
        <v>105</v>
      </c>
      <c r="K4" s="130" t="s">
        <v>105</v>
      </c>
    </row>
    <row r="5" spans="1:11" ht="18" customHeight="1" x14ac:dyDescent="0.45">
      <c r="A5" s="130" t="s">
        <v>149</v>
      </c>
      <c r="C5" s="130" t="s">
        <v>57</v>
      </c>
      <c r="E5" s="130" t="s">
        <v>150</v>
      </c>
      <c r="G5" s="130" t="s">
        <v>151</v>
      </c>
      <c r="I5" s="130" t="s">
        <v>150</v>
      </c>
      <c r="K5" s="130" t="s">
        <v>151</v>
      </c>
    </row>
    <row r="6" spans="1:11" ht="18" customHeight="1" x14ac:dyDescent="0.55000000000000004">
      <c r="A6" s="64" t="s">
        <v>63</v>
      </c>
      <c r="C6" s="62" t="s">
        <v>64</v>
      </c>
      <c r="E6" s="65">
        <v>6164</v>
      </c>
      <c r="G6" s="62" t="s">
        <v>111</v>
      </c>
      <c r="I6" s="65">
        <v>30821</v>
      </c>
    </row>
    <row r="7" spans="1:11" ht="18" customHeight="1" x14ac:dyDescent="0.55000000000000004">
      <c r="A7" s="64" t="s">
        <v>117</v>
      </c>
      <c r="C7" s="62" t="s">
        <v>152</v>
      </c>
      <c r="E7" s="65">
        <v>0</v>
      </c>
      <c r="G7" s="62" t="s">
        <v>111</v>
      </c>
      <c r="I7" s="65">
        <v>2149819</v>
      </c>
    </row>
    <row r="8" spans="1:11" ht="18" customHeight="1" x14ac:dyDescent="0.55000000000000004">
      <c r="A8" s="64" t="s">
        <v>118</v>
      </c>
      <c r="C8" s="62" t="s">
        <v>153</v>
      </c>
      <c r="E8" s="65">
        <v>0</v>
      </c>
      <c r="G8" s="62" t="s">
        <v>111</v>
      </c>
      <c r="I8" s="65">
        <v>88808</v>
      </c>
    </row>
    <row r="9" spans="1:11" ht="18" customHeight="1" x14ac:dyDescent="0.55000000000000004">
      <c r="A9" s="64" t="s">
        <v>70</v>
      </c>
      <c r="C9" s="62" t="s">
        <v>71</v>
      </c>
      <c r="E9" s="65">
        <v>23073</v>
      </c>
      <c r="G9" s="62" t="s">
        <v>111</v>
      </c>
      <c r="I9" s="65">
        <v>868411898</v>
      </c>
    </row>
    <row r="10" spans="1:11" ht="18" customHeight="1" x14ac:dyDescent="0.55000000000000004">
      <c r="A10" s="64" t="s">
        <v>73</v>
      </c>
      <c r="C10" s="62" t="s">
        <v>74</v>
      </c>
      <c r="E10" s="65">
        <v>7654</v>
      </c>
      <c r="G10" s="62" t="s">
        <v>111</v>
      </c>
      <c r="I10" s="65">
        <v>54280877</v>
      </c>
    </row>
    <row r="11" spans="1:11" ht="18" customHeight="1" x14ac:dyDescent="0.55000000000000004">
      <c r="A11" s="64" t="s">
        <v>73</v>
      </c>
      <c r="C11" s="62" t="s">
        <v>76</v>
      </c>
      <c r="E11" s="65">
        <v>0</v>
      </c>
      <c r="G11" s="62" t="s">
        <v>111</v>
      </c>
      <c r="I11" s="65">
        <v>13296366430</v>
      </c>
    </row>
    <row r="12" spans="1:11" ht="18" customHeight="1" x14ac:dyDescent="0.55000000000000004">
      <c r="A12" s="64" t="s">
        <v>78</v>
      </c>
      <c r="C12" s="62" t="s">
        <v>154</v>
      </c>
      <c r="E12" s="65">
        <v>0</v>
      </c>
      <c r="G12" s="62" t="s">
        <v>111</v>
      </c>
      <c r="I12" s="65">
        <v>10587849385</v>
      </c>
    </row>
    <row r="13" spans="1:11" ht="18" customHeight="1" x14ac:dyDescent="0.55000000000000004">
      <c r="A13" s="64" t="s">
        <v>78</v>
      </c>
      <c r="C13" s="62" t="s">
        <v>79</v>
      </c>
      <c r="E13" s="65">
        <v>6164</v>
      </c>
      <c r="G13" s="62" t="s">
        <v>111</v>
      </c>
      <c r="I13" s="65">
        <v>83447</v>
      </c>
    </row>
    <row r="14" spans="1:11" ht="18" customHeight="1" x14ac:dyDescent="0.55000000000000004">
      <c r="A14" s="64" t="s">
        <v>78</v>
      </c>
      <c r="C14" s="62" t="s">
        <v>155</v>
      </c>
      <c r="E14" s="65">
        <v>0</v>
      </c>
      <c r="G14" s="62" t="s">
        <v>111</v>
      </c>
      <c r="I14" s="65">
        <v>15130378282</v>
      </c>
    </row>
    <row r="15" spans="1:11" ht="18" customHeight="1" x14ac:dyDescent="0.55000000000000004">
      <c r="A15" s="64" t="s">
        <v>78</v>
      </c>
      <c r="C15" s="62" t="s">
        <v>156</v>
      </c>
      <c r="E15" s="65">
        <v>0</v>
      </c>
      <c r="G15" s="62" t="s">
        <v>111</v>
      </c>
      <c r="I15" s="65">
        <v>6255348420</v>
      </c>
    </row>
    <row r="16" spans="1:11" ht="18" customHeight="1" x14ac:dyDescent="0.55000000000000004">
      <c r="A16" s="64" t="s">
        <v>81</v>
      </c>
      <c r="C16" s="62" t="s">
        <v>82</v>
      </c>
      <c r="E16" s="65">
        <v>6065573760</v>
      </c>
      <c r="G16" s="62" t="s">
        <v>111</v>
      </c>
      <c r="I16" s="65">
        <v>105728675413</v>
      </c>
    </row>
    <row r="17" spans="1:11" ht="18" customHeight="1" x14ac:dyDescent="0.55000000000000004">
      <c r="A17" s="64" t="s">
        <v>84</v>
      </c>
      <c r="C17" s="62" t="s">
        <v>85</v>
      </c>
      <c r="E17" s="65">
        <v>6557377020</v>
      </c>
      <c r="G17" s="62" t="s">
        <v>111</v>
      </c>
      <c r="I17" s="65">
        <v>93304421310</v>
      </c>
    </row>
    <row r="18" spans="1:11" ht="18" customHeight="1" x14ac:dyDescent="0.55000000000000004">
      <c r="A18" s="64" t="s">
        <v>84</v>
      </c>
      <c r="C18" s="62" t="s">
        <v>86</v>
      </c>
      <c r="E18" s="65">
        <v>8219</v>
      </c>
      <c r="G18" s="62" t="s">
        <v>111</v>
      </c>
      <c r="I18" s="65">
        <v>1800620172</v>
      </c>
    </row>
    <row r="19" spans="1:11" ht="18" customHeight="1" x14ac:dyDescent="0.55000000000000004">
      <c r="A19" s="64" t="s">
        <v>81</v>
      </c>
      <c r="C19" s="62" t="s">
        <v>87</v>
      </c>
      <c r="E19" s="65">
        <v>6164</v>
      </c>
      <c r="G19" s="62" t="s">
        <v>111</v>
      </c>
      <c r="I19" s="65">
        <v>88299</v>
      </c>
    </row>
    <row r="20" spans="1:11" ht="18" customHeight="1" x14ac:dyDescent="0.55000000000000004">
      <c r="A20" s="64" t="s">
        <v>119</v>
      </c>
      <c r="C20" s="62" t="s">
        <v>157</v>
      </c>
      <c r="E20" s="65">
        <v>0</v>
      </c>
      <c r="G20" s="62" t="s">
        <v>111</v>
      </c>
      <c r="I20" s="65">
        <v>414246560</v>
      </c>
    </row>
    <row r="21" spans="1:11" ht="18" customHeight="1" x14ac:dyDescent="0.55000000000000004">
      <c r="A21" s="64" t="s">
        <v>90</v>
      </c>
      <c r="C21" s="62" t="s">
        <v>91</v>
      </c>
      <c r="E21" s="65">
        <v>2567213110</v>
      </c>
      <c r="G21" s="62" t="s">
        <v>111</v>
      </c>
      <c r="I21" s="65">
        <v>34565371504</v>
      </c>
    </row>
    <row r="22" spans="1:11" ht="18" customHeight="1" x14ac:dyDescent="0.55000000000000004">
      <c r="A22" s="64" t="s">
        <v>70</v>
      </c>
      <c r="C22" s="62" t="s">
        <v>93</v>
      </c>
      <c r="E22" s="65">
        <v>0</v>
      </c>
      <c r="G22" s="62" t="s">
        <v>111</v>
      </c>
      <c r="I22" s="65">
        <v>7796346888</v>
      </c>
    </row>
    <row r="23" spans="1:11" ht="18" customHeight="1" x14ac:dyDescent="0.55000000000000004">
      <c r="A23" s="64" t="s">
        <v>120</v>
      </c>
      <c r="C23" s="62" t="s">
        <v>207</v>
      </c>
      <c r="E23" s="65">
        <v>8219</v>
      </c>
      <c r="G23" s="62" t="s">
        <v>111</v>
      </c>
      <c r="I23" s="65">
        <v>48664013</v>
      </c>
    </row>
    <row r="24" spans="1:11" ht="18" customHeight="1" x14ac:dyDescent="0.55000000000000004">
      <c r="A24" s="64" t="s">
        <v>120</v>
      </c>
      <c r="C24" s="62" t="s">
        <v>158</v>
      </c>
      <c r="E24" s="65">
        <v>0</v>
      </c>
      <c r="G24" s="62" t="s">
        <v>111</v>
      </c>
      <c r="I24" s="65">
        <v>1205484893</v>
      </c>
    </row>
    <row r="25" spans="1:11" ht="18" customHeight="1" x14ac:dyDescent="0.55000000000000004">
      <c r="A25" s="64" t="s">
        <v>78</v>
      </c>
      <c r="C25" s="62" t="s">
        <v>97</v>
      </c>
      <c r="E25" s="65">
        <v>7262295060</v>
      </c>
      <c r="G25" s="62" t="s">
        <v>111</v>
      </c>
      <c r="I25" s="65">
        <v>66915914272</v>
      </c>
    </row>
    <row r="26" spans="1:11" ht="18" customHeight="1" x14ac:dyDescent="0.55000000000000004">
      <c r="A26" s="64" t="s">
        <v>78</v>
      </c>
      <c r="C26" s="62" t="s">
        <v>99</v>
      </c>
      <c r="E26" s="65">
        <v>4918032780</v>
      </c>
      <c r="G26" s="62" t="s">
        <v>111</v>
      </c>
      <c r="I26" s="65">
        <v>46159353218</v>
      </c>
    </row>
    <row r="27" spans="1:11" ht="18" customHeight="1" x14ac:dyDescent="0.55000000000000004">
      <c r="A27" s="64" t="s">
        <v>100</v>
      </c>
      <c r="C27" s="62" t="s">
        <v>101</v>
      </c>
      <c r="E27" s="65">
        <v>442622940</v>
      </c>
      <c r="G27" s="62" t="s">
        <v>111</v>
      </c>
      <c r="I27" s="65">
        <v>8768807500</v>
      </c>
    </row>
    <row r="28" spans="1:11" ht="18" customHeight="1" x14ac:dyDescent="0.55000000000000004">
      <c r="A28" s="64" t="s">
        <v>120</v>
      </c>
      <c r="C28" s="62" t="s">
        <v>209</v>
      </c>
      <c r="E28" s="65">
        <v>0</v>
      </c>
      <c r="G28" s="62" t="s">
        <v>111</v>
      </c>
      <c r="I28" s="65">
        <v>17161643836</v>
      </c>
    </row>
    <row r="29" spans="1:11" ht="18" customHeight="1" x14ac:dyDescent="0.55000000000000004">
      <c r="A29" s="64" t="s">
        <v>214</v>
      </c>
      <c r="C29" s="62" t="s">
        <v>215</v>
      </c>
      <c r="E29" s="65">
        <v>0</v>
      </c>
      <c r="G29" s="62" t="s">
        <v>111</v>
      </c>
      <c r="I29" s="65">
        <v>8219</v>
      </c>
    </row>
    <row r="30" spans="1:11" ht="18" customHeight="1" x14ac:dyDescent="0.55000000000000004">
      <c r="A30" s="64" t="s">
        <v>214</v>
      </c>
      <c r="C30" s="62" t="s">
        <v>217</v>
      </c>
      <c r="E30" s="65">
        <v>5901639330</v>
      </c>
      <c r="G30" s="62" t="s">
        <v>111</v>
      </c>
      <c r="I30" s="65">
        <v>19494273493</v>
      </c>
    </row>
    <row r="31" spans="1:11" ht="18" customHeight="1" x14ac:dyDescent="0.55000000000000004">
      <c r="A31" s="64" t="s">
        <v>120</v>
      </c>
      <c r="C31" s="62" t="s">
        <v>218</v>
      </c>
      <c r="E31" s="65">
        <v>0</v>
      </c>
      <c r="G31" s="62" t="s">
        <v>111</v>
      </c>
      <c r="I31" s="65">
        <v>6688524574</v>
      </c>
    </row>
    <row r="32" spans="1:11" ht="18" customHeight="1" x14ac:dyDescent="0.55000000000000004">
      <c r="A32" s="66" t="s">
        <v>119</v>
      </c>
      <c r="C32" s="77" t="s">
        <v>240</v>
      </c>
      <c r="E32" s="79">
        <v>13114754070</v>
      </c>
      <c r="G32" s="77" t="s">
        <v>111</v>
      </c>
      <c r="I32" s="79">
        <v>26229508140</v>
      </c>
      <c r="K32" s="77"/>
    </row>
    <row r="33" spans="1:9" ht="18" customHeight="1" thickBot="1" x14ac:dyDescent="0.6">
      <c r="A33" s="64" t="s">
        <v>147</v>
      </c>
      <c r="E33" s="100">
        <f>SUM(E6:E32)</f>
        <v>46829573727</v>
      </c>
      <c r="I33" s="100">
        <f>SUM(I6:I32)</f>
        <v>482476940491</v>
      </c>
    </row>
    <row r="34" spans="1:9" ht="18" customHeight="1" thickTop="1" x14ac:dyDescent="0.45">
      <c r="E34" s="70"/>
      <c r="I34" s="70"/>
    </row>
  </sheetData>
  <sheetProtection algorithmName="SHA-512" hashValue="hH2bhZ3Qpty732iinw9g0obUEi68D3hTn2dpFSC1xT4pY62tNFpNIAzle/ZyJYs4Cg0rXAP7bxe3q94N+FyBKw==" saltValue="h2K0xKkeWKUB+9ooYt1edQ==" spinCount="100000" sheet="1" objects="1" scenarios="1" selectLockedCells="1" autoFilter="0" selectUnlockedCells="1"/>
  <mergeCells count="12">
    <mergeCell ref="A3:K3"/>
    <mergeCell ref="A2:K2"/>
    <mergeCell ref="A1:K1"/>
    <mergeCell ref="I5"/>
    <mergeCell ref="K5"/>
    <mergeCell ref="I4:K4"/>
    <mergeCell ref="A5"/>
    <mergeCell ref="C5"/>
    <mergeCell ref="A4:C4"/>
    <mergeCell ref="E5"/>
    <mergeCell ref="G5"/>
    <mergeCell ref="E4:G4"/>
  </mergeCells>
  <printOptions horizontalCentered="1"/>
  <pageMargins left="0" right="0" top="0.58125000000000004" bottom="0.75" header="0.3" footer="0.3"/>
  <pageSetup paperSize="9" scale="8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rightToLeft="1" view="pageBreakPreview" zoomScale="130" zoomScaleNormal="100" zoomScaleSheetLayoutView="130" workbookViewId="0">
      <selection sqref="A1:E1"/>
    </sheetView>
  </sheetViews>
  <sheetFormatPr defaultColWidth="9.140625" defaultRowHeight="18.75" x14ac:dyDescent="0.45"/>
  <cols>
    <col min="1" max="1" width="35.7109375" style="62" bestFit="1" customWidth="1"/>
    <col min="2" max="2" width="1" style="62" customWidth="1"/>
    <col min="3" max="3" width="19.42578125" style="62" customWidth="1"/>
    <col min="4" max="4" width="1" style="62" customWidth="1"/>
    <col min="5" max="5" width="19.5703125" style="62" customWidth="1"/>
    <col min="6" max="6" width="1" style="62" customWidth="1"/>
    <col min="7" max="7" width="9.140625" style="62" customWidth="1"/>
    <col min="8" max="16384" width="9.140625" style="62"/>
  </cols>
  <sheetData>
    <row r="1" spans="1:5" ht="21" x14ac:dyDescent="0.45">
      <c r="A1" s="126" t="s">
        <v>0</v>
      </c>
      <c r="B1" s="126"/>
      <c r="C1" s="126"/>
      <c r="D1" s="126"/>
      <c r="E1" s="126"/>
    </row>
    <row r="2" spans="1:5" ht="21" x14ac:dyDescent="0.45">
      <c r="A2" s="126" t="s">
        <v>102</v>
      </c>
      <c r="B2" s="126"/>
      <c r="C2" s="126"/>
      <c r="D2" s="126"/>
      <c r="E2" s="126"/>
    </row>
    <row r="3" spans="1:5" ht="21" x14ac:dyDescent="0.45">
      <c r="A3" s="126" t="str">
        <f>سهام!A3</f>
        <v>برای ماه منتهی به 1399/10/30</v>
      </c>
      <c r="B3" s="126"/>
      <c r="C3" s="126"/>
      <c r="D3" s="126"/>
      <c r="E3" s="126"/>
    </row>
    <row r="5" spans="1:5" ht="21" x14ac:dyDescent="0.45">
      <c r="A5" s="129" t="s">
        <v>159</v>
      </c>
      <c r="C5" s="130" t="s">
        <v>104</v>
      </c>
      <c r="E5" s="130" t="str">
        <f>سهام!Q5</f>
        <v>1399/10/30</v>
      </c>
    </row>
    <row r="6" spans="1:5" ht="21" x14ac:dyDescent="0.45">
      <c r="A6" s="130" t="s">
        <v>159</v>
      </c>
      <c r="C6" s="130" t="s">
        <v>60</v>
      </c>
      <c r="E6" s="130" t="s">
        <v>60</v>
      </c>
    </row>
    <row r="7" spans="1:5" ht="21" x14ac:dyDescent="0.55000000000000004">
      <c r="A7" s="64" t="s">
        <v>159</v>
      </c>
      <c r="C7" s="65">
        <v>0</v>
      </c>
      <c r="D7" s="65"/>
      <c r="E7" s="65">
        <v>0</v>
      </c>
    </row>
    <row r="8" spans="1:5" ht="21" x14ac:dyDescent="0.55000000000000004">
      <c r="A8" s="64" t="s">
        <v>160</v>
      </c>
      <c r="C8" s="65">
        <v>0</v>
      </c>
      <c r="D8" s="65"/>
      <c r="E8" s="65">
        <v>190941059</v>
      </c>
    </row>
    <row r="9" spans="1:5" ht="21" x14ac:dyDescent="0.55000000000000004">
      <c r="A9" s="66" t="s">
        <v>161</v>
      </c>
      <c r="C9" s="79">
        <v>139156133</v>
      </c>
      <c r="D9" s="65"/>
      <c r="E9" s="79">
        <v>395612873</v>
      </c>
    </row>
    <row r="10" spans="1:5" s="64" customFormat="1" ht="21.75" thickBot="1" x14ac:dyDescent="0.6">
      <c r="A10" s="64" t="s">
        <v>147</v>
      </c>
      <c r="C10" s="100">
        <f>SUM(C7:C9)</f>
        <v>139156133</v>
      </c>
      <c r="D10" s="68"/>
      <c r="E10" s="100">
        <f>SUM(E7:E9)</f>
        <v>586553932</v>
      </c>
    </row>
    <row r="11" spans="1:5" ht="19.5" thickTop="1" x14ac:dyDescent="0.45"/>
  </sheetData>
  <sheetProtection algorithmName="SHA-512" hashValue="c2E16RCGY9uJ26Z4Ae3wLD5cWT1rZDKB6f5sAoKOsoiXsvdN5nDP+aw1p5TuNE/vBHG/PjUwcW3WQgiGdne/Vg==" saltValue="pstx26eGH/TUuhmaql3Qcw==" spinCount="100000" sheet="1" objects="1" scenarios="1" selectLockedCells="1" autoFilter="0" selectUnlockedCells="1"/>
  <mergeCells count="8">
    <mergeCell ref="A3:E3"/>
    <mergeCell ref="A2:E2"/>
    <mergeCell ref="A1:E1"/>
    <mergeCell ref="A5:A6"/>
    <mergeCell ref="C6"/>
    <mergeCell ref="C5"/>
    <mergeCell ref="E6"/>
    <mergeCell ref="E5"/>
  </mergeCells>
  <printOptions horizontalCentered="1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rightToLeft="1" tabSelected="1" view="pageBreakPreview" topLeftCell="A14" zoomScaleNormal="100" zoomScaleSheetLayoutView="100" workbookViewId="0">
      <selection sqref="A1:G1"/>
    </sheetView>
  </sheetViews>
  <sheetFormatPr defaultColWidth="9.140625" defaultRowHeight="18.75" x14ac:dyDescent="0.45"/>
  <cols>
    <col min="1" max="1" width="29.42578125" style="62" customWidth="1"/>
    <col min="2" max="2" width="1" style="62" customWidth="1"/>
    <col min="3" max="3" width="19.85546875" style="62" bestFit="1" customWidth="1"/>
    <col min="4" max="4" width="1" style="62" customWidth="1"/>
    <col min="5" max="5" width="25.7109375" style="62" bestFit="1" customWidth="1"/>
    <col min="6" max="6" width="1" style="62" customWidth="1"/>
    <col min="7" max="7" width="38.7109375" style="62" bestFit="1" customWidth="1"/>
    <col min="8" max="8" width="1" style="62" customWidth="1"/>
    <col min="9" max="9" width="16.42578125" style="62" hidden="1" customWidth="1"/>
    <col min="10" max="16384" width="9.140625" style="62"/>
  </cols>
  <sheetData>
    <row r="1" spans="1:9" ht="21" x14ac:dyDescent="0.45">
      <c r="A1" s="126" t="s">
        <v>0</v>
      </c>
      <c r="B1" s="126"/>
      <c r="C1" s="126"/>
      <c r="D1" s="126"/>
      <c r="E1" s="126"/>
      <c r="F1" s="126"/>
      <c r="G1" s="126"/>
    </row>
    <row r="2" spans="1:9" ht="21" x14ac:dyDescent="0.45">
      <c r="A2" s="126" t="s">
        <v>102</v>
      </c>
      <c r="B2" s="126"/>
      <c r="C2" s="126"/>
      <c r="D2" s="126"/>
      <c r="E2" s="126"/>
      <c r="F2" s="126"/>
      <c r="G2" s="126"/>
    </row>
    <row r="3" spans="1:9" ht="21" x14ac:dyDescent="0.45">
      <c r="A3" s="126" t="str">
        <f>سهام!A3</f>
        <v>برای ماه منتهی به 1399/10/30</v>
      </c>
      <c r="B3" s="126"/>
      <c r="C3" s="126"/>
      <c r="D3" s="126"/>
      <c r="E3" s="126"/>
      <c r="F3" s="126"/>
      <c r="G3" s="126"/>
    </row>
    <row r="5" spans="1:9" ht="21" x14ac:dyDescent="0.45">
      <c r="A5" s="130" t="s">
        <v>106</v>
      </c>
      <c r="C5" s="130" t="s">
        <v>60</v>
      </c>
      <c r="E5" s="130" t="s">
        <v>145</v>
      </c>
      <c r="G5" s="130" t="s">
        <v>12</v>
      </c>
    </row>
    <row r="6" spans="1:9" ht="21" x14ac:dyDescent="0.55000000000000004">
      <c r="A6" s="64" t="s">
        <v>162</v>
      </c>
      <c r="C6" s="65">
        <f>'سرمایه‌گذاری در سهام'!S65</f>
        <v>555225252998</v>
      </c>
      <c r="E6" s="91">
        <f>I6/I$9</f>
        <v>-1.0746421584764132</v>
      </c>
      <c r="F6" s="91"/>
      <c r="G6" s="91">
        <f>I6/G$10</f>
        <v>-1.2204174308873337E-2</v>
      </c>
      <c r="I6" s="65">
        <f>'سرمایه‌گذاری در سهام'!I65</f>
        <v>-77730990002</v>
      </c>
    </row>
    <row r="7" spans="1:9" ht="21" x14ac:dyDescent="0.55000000000000004">
      <c r="A7" s="64" t="s">
        <v>163</v>
      </c>
      <c r="C7" s="65">
        <f>'سرمایه‌گذاری در اوراق بهادار'!Q20</f>
        <v>232821503825</v>
      </c>
      <c r="E7" s="91">
        <f>I7/I$9</f>
        <v>1.4272165411104341</v>
      </c>
      <c r="F7" s="91"/>
      <c r="G7" s="91">
        <f>I7/G$10</f>
        <v>1.6208185493963499E-2</v>
      </c>
      <c r="I7" s="65">
        <f>'سرمایه‌گذاری در اوراق بهادار'!I20</f>
        <v>103233391518</v>
      </c>
    </row>
    <row r="8" spans="1:9" ht="21" x14ac:dyDescent="0.55000000000000004">
      <c r="A8" s="66" t="s">
        <v>164</v>
      </c>
      <c r="C8" s="79">
        <f>'درآمد سپرده بانکی'!I33</f>
        <v>482476940491</v>
      </c>
      <c r="E8" s="94">
        <f>I8/I$9</f>
        <v>0.64742561736597926</v>
      </c>
      <c r="F8" s="91"/>
      <c r="G8" s="94">
        <f>I8/G$10</f>
        <v>7.352489406861255E-3</v>
      </c>
      <c r="I8" s="79">
        <f>'درآمد سپرده بانکی'!E33</f>
        <v>46829573727</v>
      </c>
    </row>
    <row r="9" spans="1:9" ht="21.75" thickBot="1" x14ac:dyDescent="0.6">
      <c r="A9" s="64" t="s">
        <v>147</v>
      </c>
      <c r="C9" s="100">
        <f>SUM(C6:C8)</f>
        <v>1270523697314</v>
      </c>
      <c r="D9" s="64"/>
      <c r="E9" s="105">
        <f>SUM(E6:E8)</f>
        <v>1</v>
      </c>
      <c r="F9" s="95"/>
      <c r="G9" s="106">
        <f>SUM(G6:G8)</f>
        <v>1.1356500591951417E-2</v>
      </c>
      <c r="I9" s="100">
        <f>SUM(I6:I8)</f>
        <v>72331975243</v>
      </c>
    </row>
    <row r="10" spans="1:9" hidden="1" x14ac:dyDescent="0.45">
      <c r="G10" s="46">
        <v>6369213355588</v>
      </c>
    </row>
    <row r="11" spans="1:9" ht="19.5" thickTop="1" x14ac:dyDescent="0.45"/>
  </sheetData>
  <sheetProtection algorithmName="SHA-512" hashValue="TxlbXIkD+deXKuyk/gwQ4ipQkIBOXa28JZ6dN7aahonoHI3HtYYw36479H12oegt6W/jthICNN/1TczW5N6xvQ==" saltValue="+An6z5R+1bimTX/mTdDFWA==" spinCount="100000" sheet="1" objects="1" scenarios="1" selectLockedCells="1" autoFilter="0" selectUnlockedCells="1"/>
  <mergeCells count="7">
    <mergeCell ref="A2:G2"/>
    <mergeCell ref="A1:G1"/>
    <mergeCell ref="A5"/>
    <mergeCell ref="C5"/>
    <mergeCell ref="E5"/>
    <mergeCell ref="G5"/>
    <mergeCell ref="A3:G3"/>
  </mergeCells>
  <printOptions horizontalCentered="1"/>
  <pageMargins left="0" right="0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rightToLeft="1" view="pageBreakPreview" zoomScaleNormal="85" zoomScaleSheetLayoutView="100" zoomScalePageLayoutView="85" workbookViewId="0">
      <selection activeCell="W4" sqref="W4"/>
    </sheetView>
  </sheetViews>
  <sheetFormatPr defaultColWidth="9.140625" defaultRowHeight="18.75" x14ac:dyDescent="0.25"/>
  <cols>
    <col min="1" max="1" width="27.85546875" style="35" bestFit="1" customWidth="1"/>
    <col min="2" max="2" width="1" style="35" customWidth="1"/>
    <col min="3" max="3" width="11.5703125" style="35" bestFit="1" customWidth="1"/>
    <col min="4" max="4" width="1" style="35" customWidth="1"/>
    <col min="5" max="5" width="18" style="35" bestFit="1" customWidth="1"/>
    <col min="6" max="6" width="1" style="35" customWidth="1"/>
    <col min="7" max="7" width="18.42578125" style="35" bestFit="1" customWidth="1"/>
    <col min="8" max="8" width="1" style="35" customWidth="1"/>
    <col min="9" max="9" width="10.85546875" style="35" bestFit="1" customWidth="1"/>
    <col min="10" max="10" width="1" style="35" customWidth="1"/>
    <col min="11" max="11" width="20.7109375" style="35" bestFit="1" customWidth="1"/>
    <col min="12" max="12" width="1" style="35" customWidth="1"/>
    <col min="13" max="13" width="12.5703125" style="35" bestFit="1" customWidth="1"/>
    <col min="14" max="14" width="1" style="35" customWidth="1"/>
    <col min="15" max="15" width="20" style="45" bestFit="1" customWidth="1"/>
    <col min="16" max="16" width="1" style="35" customWidth="1"/>
    <col min="17" max="17" width="11.5703125" style="35" bestFit="1" customWidth="1"/>
    <col min="18" max="18" width="1" style="35" customWidth="1"/>
    <col min="19" max="19" width="9" style="35" bestFit="1" customWidth="1"/>
    <col min="20" max="20" width="1" style="35" customWidth="1"/>
    <col min="21" max="21" width="20.7109375" style="35" bestFit="1" customWidth="1"/>
    <col min="22" max="22" width="1" style="35" customWidth="1"/>
    <col min="23" max="23" width="21.42578125" style="35" bestFit="1" customWidth="1"/>
    <col min="24" max="24" width="1" style="35" customWidth="1"/>
    <col min="25" max="25" width="16" style="35" customWidth="1"/>
    <col min="26" max="26" width="9.140625" style="35"/>
    <col min="27" max="27" width="24.5703125" style="35" bestFit="1" customWidth="1"/>
    <col min="28" max="16384" width="9.140625" style="35"/>
  </cols>
  <sheetData>
    <row r="1" spans="1:27" ht="21" x14ac:dyDescent="0.2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</row>
    <row r="2" spans="1:27" ht="21" x14ac:dyDescent="0.25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</row>
    <row r="3" spans="1:27" ht="21" x14ac:dyDescent="0.25">
      <c r="A3" s="117" t="s">
        <v>248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</row>
    <row r="5" spans="1:27" ht="21" x14ac:dyDescent="0.25">
      <c r="A5" s="121" t="s">
        <v>2</v>
      </c>
      <c r="C5" s="120" t="s">
        <v>222</v>
      </c>
      <c r="D5" s="120" t="s">
        <v>3</v>
      </c>
      <c r="E5" s="120" t="s">
        <v>3</v>
      </c>
      <c r="F5" s="120" t="s">
        <v>3</v>
      </c>
      <c r="G5" s="120" t="s">
        <v>3</v>
      </c>
      <c r="I5" s="120" t="s">
        <v>4</v>
      </c>
      <c r="J5" s="120" t="s">
        <v>4</v>
      </c>
      <c r="K5" s="120" t="s">
        <v>4</v>
      </c>
      <c r="L5" s="120" t="s">
        <v>4</v>
      </c>
      <c r="M5" s="120" t="s">
        <v>4</v>
      </c>
      <c r="N5" s="120" t="s">
        <v>4</v>
      </c>
      <c r="O5" s="120" t="s">
        <v>4</v>
      </c>
      <c r="Q5" s="120" t="s">
        <v>247</v>
      </c>
      <c r="R5" s="120" t="s">
        <v>5</v>
      </c>
      <c r="S5" s="120" t="s">
        <v>5</v>
      </c>
      <c r="T5" s="120" t="s">
        <v>5</v>
      </c>
      <c r="U5" s="120" t="s">
        <v>5</v>
      </c>
      <c r="V5" s="120" t="s">
        <v>5</v>
      </c>
      <c r="W5" s="120" t="s">
        <v>5</v>
      </c>
      <c r="X5" s="120" t="s">
        <v>5</v>
      </c>
      <c r="Y5" s="120" t="s">
        <v>5</v>
      </c>
      <c r="AA5" s="36"/>
    </row>
    <row r="6" spans="1:27" ht="21" x14ac:dyDescent="0.25">
      <c r="A6" s="121" t="s">
        <v>2</v>
      </c>
      <c r="C6" s="121" t="s">
        <v>6</v>
      </c>
      <c r="E6" s="121" t="s">
        <v>7</v>
      </c>
      <c r="G6" s="121" t="s">
        <v>8</v>
      </c>
      <c r="I6" s="120" t="s">
        <v>9</v>
      </c>
      <c r="J6" s="120" t="s">
        <v>9</v>
      </c>
      <c r="K6" s="120" t="s">
        <v>9</v>
      </c>
      <c r="M6" s="120" t="s">
        <v>10</v>
      </c>
      <c r="N6" s="120" t="s">
        <v>10</v>
      </c>
      <c r="O6" s="120" t="s">
        <v>10</v>
      </c>
      <c r="Q6" s="121" t="s">
        <v>6</v>
      </c>
      <c r="S6" s="118" t="s">
        <v>11</v>
      </c>
      <c r="U6" s="121" t="s">
        <v>7</v>
      </c>
      <c r="W6" s="121" t="s">
        <v>8</v>
      </c>
      <c r="Y6" s="118" t="s">
        <v>12</v>
      </c>
    </row>
    <row r="7" spans="1:27" ht="39.75" customHeight="1" x14ac:dyDescent="0.25">
      <c r="A7" s="120" t="s">
        <v>2</v>
      </c>
      <c r="C7" s="120" t="s">
        <v>6</v>
      </c>
      <c r="E7" s="120" t="s">
        <v>7</v>
      </c>
      <c r="G7" s="120" t="s">
        <v>8</v>
      </c>
      <c r="I7" s="120" t="s">
        <v>6</v>
      </c>
      <c r="K7" s="120" t="s">
        <v>7</v>
      </c>
      <c r="M7" s="120" t="s">
        <v>6</v>
      </c>
      <c r="O7" s="122" t="s">
        <v>13</v>
      </c>
      <c r="Q7" s="120" t="s">
        <v>6</v>
      </c>
      <c r="S7" s="119" t="s">
        <v>11</v>
      </c>
      <c r="U7" s="120" t="s">
        <v>7</v>
      </c>
      <c r="W7" s="120" t="s">
        <v>8</v>
      </c>
      <c r="Y7" s="119" t="s">
        <v>12</v>
      </c>
    </row>
    <row r="8" spans="1:27" ht="21" x14ac:dyDescent="0.25">
      <c r="A8" s="37" t="s">
        <v>213</v>
      </c>
      <c r="C8" s="38">
        <v>6290000</v>
      </c>
      <c r="D8" s="38"/>
      <c r="E8" s="38">
        <v>199767895368</v>
      </c>
      <c r="F8" s="38"/>
      <c r="G8" s="38">
        <v>181324660500</v>
      </c>
      <c r="H8" s="38"/>
      <c r="I8" s="38">
        <v>0</v>
      </c>
      <c r="J8" s="38"/>
      <c r="K8" s="38">
        <v>0</v>
      </c>
      <c r="L8" s="38"/>
      <c r="M8" s="38">
        <v>0</v>
      </c>
      <c r="N8" s="38"/>
      <c r="O8" s="45">
        <v>0</v>
      </c>
      <c r="P8" s="38"/>
      <c r="Q8" s="38">
        <v>6290000</v>
      </c>
      <c r="R8" s="38"/>
      <c r="S8" s="38">
        <v>23687</v>
      </c>
      <c r="T8" s="38"/>
      <c r="U8" s="38">
        <v>199767895368</v>
      </c>
      <c r="V8" s="38"/>
      <c r="W8" s="38">
        <v>148104732181.5</v>
      </c>
      <c r="Y8" s="39">
        <v>2.35E-2</v>
      </c>
      <c r="Z8" s="115"/>
      <c r="AA8" s="114"/>
    </row>
    <row r="9" spans="1:27" ht="21" x14ac:dyDescent="0.25">
      <c r="A9" s="37" t="s">
        <v>224</v>
      </c>
      <c r="C9" s="38">
        <v>100000</v>
      </c>
      <c r="D9" s="38"/>
      <c r="E9" s="38">
        <v>4985722913</v>
      </c>
      <c r="F9" s="38"/>
      <c r="G9" s="38">
        <v>4571735355</v>
      </c>
      <c r="H9" s="38"/>
      <c r="I9" s="38">
        <v>0</v>
      </c>
      <c r="J9" s="38"/>
      <c r="K9" s="38">
        <v>0</v>
      </c>
      <c r="L9" s="38"/>
      <c r="M9" s="38">
        <v>0</v>
      </c>
      <c r="N9" s="38"/>
      <c r="O9" s="45">
        <v>0</v>
      </c>
      <c r="P9" s="38"/>
      <c r="Q9" s="38">
        <v>100000</v>
      </c>
      <c r="R9" s="38"/>
      <c r="S9" s="38">
        <v>45714</v>
      </c>
      <c r="T9" s="38"/>
      <c r="U9" s="38">
        <v>4985722913</v>
      </c>
      <c r="V9" s="38"/>
      <c r="W9" s="38">
        <v>4544200170</v>
      </c>
      <c r="Y9" s="39">
        <v>6.9999999999999999E-4</v>
      </c>
      <c r="Z9" s="115"/>
      <c r="AA9" s="114"/>
    </row>
    <row r="10" spans="1:27" ht="21" x14ac:dyDescent="0.25">
      <c r="A10" s="37" t="s">
        <v>168</v>
      </c>
      <c r="C10" s="38">
        <v>355000</v>
      </c>
      <c r="D10" s="38"/>
      <c r="E10" s="38">
        <v>1237547277</v>
      </c>
      <c r="F10" s="38"/>
      <c r="G10" s="38">
        <v>1228049370</v>
      </c>
      <c r="H10" s="38"/>
      <c r="I10" s="38">
        <v>0</v>
      </c>
      <c r="J10" s="38"/>
      <c r="K10" s="38">
        <v>0</v>
      </c>
      <c r="L10" s="38"/>
      <c r="M10" s="38">
        <v>0</v>
      </c>
      <c r="N10" s="38"/>
      <c r="O10" s="45">
        <v>0</v>
      </c>
      <c r="P10" s="38"/>
      <c r="Q10" s="38">
        <v>355000</v>
      </c>
      <c r="R10" s="38"/>
      <c r="S10" s="38">
        <v>2470</v>
      </c>
      <c r="T10" s="38"/>
      <c r="U10" s="38">
        <v>1237547277</v>
      </c>
      <c r="V10" s="38"/>
      <c r="W10" s="38">
        <v>871632742.5</v>
      </c>
      <c r="Y10" s="39">
        <v>1E-4</v>
      </c>
      <c r="Z10" s="115"/>
      <c r="AA10" s="114"/>
    </row>
    <row r="11" spans="1:27" ht="21" x14ac:dyDescent="0.25">
      <c r="A11" s="37" t="s">
        <v>198</v>
      </c>
      <c r="C11" s="38">
        <v>100000</v>
      </c>
      <c r="D11" s="38"/>
      <c r="E11" s="38">
        <v>3037253231</v>
      </c>
      <c r="F11" s="38"/>
      <c r="G11" s="38">
        <v>2247547050</v>
      </c>
      <c r="H11" s="38"/>
      <c r="I11" s="38">
        <v>0</v>
      </c>
      <c r="J11" s="38"/>
      <c r="K11" s="38">
        <v>0</v>
      </c>
      <c r="L11" s="38"/>
      <c r="M11" s="38">
        <v>-100000</v>
      </c>
      <c r="N11" s="38"/>
      <c r="O11" s="45">
        <v>2324890711</v>
      </c>
      <c r="P11" s="38"/>
      <c r="Q11" s="38">
        <v>0</v>
      </c>
      <c r="R11" s="38"/>
      <c r="S11" s="38">
        <v>0</v>
      </c>
      <c r="T11" s="38"/>
      <c r="U11" s="38">
        <v>0</v>
      </c>
      <c r="V11" s="38"/>
      <c r="W11" s="38">
        <v>0</v>
      </c>
      <c r="Y11" s="39">
        <v>0</v>
      </c>
      <c r="Z11" s="115"/>
      <c r="AA11" s="114"/>
    </row>
    <row r="12" spans="1:27" ht="21" x14ac:dyDescent="0.25">
      <c r="A12" s="37" t="s">
        <v>14</v>
      </c>
      <c r="C12" s="38">
        <v>6500000</v>
      </c>
      <c r="D12" s="38"/>
      <c r="E12" s="38">
        <v>14026497054</v>
      </c>
      <c r="F12" s="38"/>
      <c r="G12" s="38">
        <v>76760541000</v>
      </c>
      <c r="H12" s="38"/>
      <c r="I12" s="38">
        <v>0</v>
      </c>
      <c r="J12" s="38"/>
      <c r="K12" s="38">
        <v>0</v>
      </c>
      <c r="L12" s="38"/>
      <c r="M12" s="38">
        <v>-1500000</v>
      </c>
      <c r="N12" s="38"/>
      <c r="O12" s="45">
        <v>17795295886</v>
      </c>
      <c r="P12" s="38"/>
      <c r="Q12" s="38">
        <v>5000000</v>
      </c>
      <c r="R12" s="38"/>
      <c r="S12" s="38">
        <v>11550</v>
      </c>
      <c r="T12" s="38"/>
      <c r="U12" s="38">
        <v>10789613120</v>
      </c>
      <c r="V12" s="38"/>
      <c r="W12" s="38">
        <v>57406387500</v>
      </c>
      <c r="Y12" s="39">
        <v>9.1000000000000004E-3</v>
      </c>
      <c r="Z12" s="115"/>
      <c r="AA12" s="114"/>
    </row>
    <row r="13" spans="1:27" ht="21" x14ac:dyDescent="0.25">
      <c r="A13" s="37" t="s">
        <v>189</v>
      </c>
      <c r="C13" s="38">
        <v>830000</v>
      </c>
      <c r="D13" s="38"/>
      <c r="E13" s="38">
        <v>2826893521</v>
      </c>
      <c r="F13" s="38"/>
      <c r="G13" s="38">
        <v>2763956025</v>
      </c>
      <c r="H13" s="38"/>
      <c r="I13" s="38">
        <v>0</v>
      </c>
      <c r="J13" s="38"/>
      <c r="K13" s="38">
        <v>0</v>
      </c>
      <c r="L13" s="38"/>
      <c r="M13" s="38">
        <v>0</v>
      </c>
      <c r="N13" s="38"/>
      <c r="O13" s="45">
        <v>0</v>
      </c>
      <c r="P13" s="38"/>
      <c r="Q13" s="38">
        <v>830000</v>
      </c>
      <c r="R13" s="38"/>
      <c r="S13" s="38">
        <v>2460</v>
      </c>
      <c r="T13" s="38"/>
      <c r="U13" s="38">
        <v>2826893521</v>
      </c>
      <c r="V13" s="38"/>
      <c r="W13" s="38">
        <v>2029651290</v>
      </c>
      <c r="Y13" s="39">
        <v>2.9999999999999997E-4</v>
      </c>
      <c r="Z13" s="115"/>
      <c r="AA13" s="114"/>
    </row>
    <row r="14" spans="1:27" ht="21" x14ac:dyDescent="0.25">
      <c r="A14" s="37" t="s">
        <v>15</v>
      </c>
      <c r="C14" s="38">
        <v>350000</v>
      </c>
      <c r="D14" s="38"/>
      <c r="E14" s="38">
        <v>1456137769</v>
      </c>
      <c r="F14" s="38"/>
      <c r="G14" s="38">
        <v>1064627550</v>
      </c>
      <c r="H14" s="38"/>
      <c r="I14" s="38">
        <v>0</v>
      </c>
      <c r="J14" s="38"/>
      <c r="K14" s="38">
        <v>0</v>
      </c>
      <c r="L14" s="38"/>
      <c r="M14" s="38">
        <v>0</v>
      </c>
      <c r="N14" s="38"/>
      <c r="O14" s="45">
        <v>0</v>
      </c>
      <c r="P14" s="38"/>
      <c r="Q14" s="38">
        <v>350000</v>
      </c>
      <c r="R14" s="38"/>
      <c r="S14" s="38">
        <v>2370</v>
      </c>
      <c r="T14" s="38"/>
      <c r="U14" s="38">
        <v>1456137769</v>
      </c>
      <c r="V14" s="38"/>
      <c r="W14" s="38">
        <v>824564475</v>
      </c>
      <c r="Y14" s="39">
        <v>1E-4</v>
      </c>
      <c r="Z14" s="115"/>
      <c r="AA14" s="114"/>
    </row>
    <row r="15" spans="1:27" ht="21" x14ac:dyDescent="0.25">
      <c r="A15" s="37" t="s">
        <v>178</v>
      </c>
      <c r="C15" s="38">
        <v>242500</v>
      </c>
      <c r="D15" s="38"/>
      <c r="E15" s="38">
        <v>1439509450</v>
      </c>
      <c r="F15" s="38"/>
      <c r="G15" s="38">
        <v>1166716485</v>
      </c>
      <c r="H15" s="38"/>
      <c r="I15" s="38">
        <v>0</v>
      </c>
      <c r="J15" s="38"/>
      <c r="K15" s="38">
        <v>0</v>
      </c>
      <c r="L15" s="38"/>
      <c r="M15" s="38">
        <v>0</v>
      </c>
      <c r="N15" s="38"/>
      <c r="O15" s="45">
        <v>0</v>
      </c>
      <c r="P15" s="38"/>
      <c r="Q15" s="38">
        <v>242500</v>
      </c>
      <c r="R15" s="38"/>
      <c r="S15" s="38">
        <v>3690</v>
      </c>
      <c r="T15" s="38"/>
      <c r="U15" s="38">
        <v>1439509450</v>
      </c>
      <c r="V15" s="38"/>
      <c r="W15" s="38">
        <v>889500791.25</v>
      </c>
      <c r="Y15" s="39">
        <v>1E-4</v>
      </c>
      <c r="Z15" s="115"/>
      <c r="AA15" s="114"/>
    </row>
    <row r="16" spans="1:27" ht="21" x14ac:dyDescent="0.25">
      <c r="A16" s="37" t="s">
        <v>16</v>
      </c>
      <c r="C16" s="38">
        <v>11092499</v>
      </c>
      <c r="D16" s="38"/>
      <c r="E16" s="38">
        <v>22927018293</v>
      </c>
      <c r="F16" s="38"/>
      <c r="G16" s="38">
        <v>58881502689.273003</v>
      </c>
      <c r="H16" s="38"/>
      <c r="I16" s="38">
        <v>0</v>
      </c>
      <c r="J16" s="38"/>
      <c r="K16" s="38">
        <v>0</v>
      </c>
      <c r="L16" s="38"/>
      <c r="M16" s="38">
        <v>0</v>
      </c>
      <c r="N16" s="38"/>
      <c r="O16" s="45">
        <v>0</v>
      </c>
      <c r="P16" s="38"/>
      <c r="Q16" s="38">
        <v>11092499</v>
      </c>
      <c r="R16" s="38"/>
      <c r="S16" s="38">
        <v>3950</v>
      </c>
      <c r="T16" s="38"/>
      <c r="U16" s="38">
        <v>22927018293</v>
      </c>
      <c r="V16" s="38"/>
      <c r="W16" s="38">
        <v>43554669592.252502</v>
      </c>
      <c r="Y16" s="39">
        <v>6.8999999999999999E-3</v>
      </c>
      <c r="Z16" s="115"/>
      <c r="AA16" s="114"/>
    </row>
    <row r="17" spans="1:27" ht="21" x14ac:dyDescent="0.25">
      <c r="A17" s="37" t="s">
        <v>186</v>
      </c>
      <c r="C17" s="38">
        <v>390500</v>
      </c>
      <c r="D17" s="38"/>
      <c r="E17" s="38">
        <v>2129882534</v>
      </c>
      <c r="F17" s="38"/>
      <c r="G17" s="38">
        <v>1560469630.5</v>
      </c>
      <c r="H17" s="38"/>
      <c r="I17" s="38">
        <v>0</v>
      </c>
      <c r="J17" s="38"/>
      <c r="K17" s="38">
        <v>0</v>
      </c>
      <c r="L17" s="38"/>
      <c r="M17" s="38">
        <v>0</v>
      </c>
      <c r="N17" s="38"/>
      <c r="O17" s="45">
        <v>0</v>
      </c>
      <c r="P17" s="38"/>
      <c r="Q17" s="38">
        <v>390500</v>
      </c>
      <c r="R17" s="38"/>
      <c r="S17" s="38">
        <v>2760</v>
      </c>
      <c r="T17" s="38"/>
      <c r="U17" s="38">
        <v>2129882534</v>
      </c>
      <c r="V17" s="38"/>
      <c r="W17" s="38">
        <v>1071367209</v>
      </c>
      <c r="Y17" s="39">
        <v>2.0000000000000001E-4</v>
      </c>
      <c r="Z17" s="115"/>
      <c r="AA17" s="114"/>
    </row>
    <row r="18" spans="1:27" ht="21" x14ac:dyDescent="0.25">
      <c r="A18" s="37" t="s">
        <v>173</v>
      </c>
      <c r="C18" s="38">
        <v>100588</v>
      </c>
      <c r="D18" s="38"/>
      <c r="E18" s="38">
        <v>1979585329</v>
      </c>
      <c r="F18" s="38"/>
      <c r="G18" s="38">
        <v>1455847140.3840001</v>
      </c>
      <c r="H18" s="38"/>
      <c r="I18" s="38">
        <v>0</v>
      </c>
      <c r="J18" s="38"/>
      <c r="K18" s="38">
        <v>0</v>
      </c>
      <c r="L18" s="38"/>
      <c r="M18" s="38">
        <v>0</v>
      </c>
      <c r="N18" s="38"/>
      <c r="O18" s="45">
        <v>0</v>
      </c>
      <c r="P18" s="38"/>
      <c r="Q18" s="38">
        <v>100588</v>
      </c>
      <c r="R18" s="38"/>
      <c r="S18" s="38">
        <v>9330</v>
      </c>
      <c r="T18" s="38"/>
      <c r="U18" s="38">
        <v>1979585329</v>
      </c>
      <c r="V18" s="38"/>
      <c r="W18" s="38">
        <v>932902048.06200004</v>
      </c>
      <c r="Y18" s="39">
        <v>1E-4</v>
      </c>
      <c r="Z18" s="115"/>
      <c r="AA18" s="114"/>
    </row>
    <row r="19" spans="1:27" ht="21" x14ac:dyDescent="0.25">
      <c r="A19" s="37" t="s">
        <v>201</v>
      </c>
      <c r="C19" s="38">
        <v>72500</v>
      </c>
      <c r="D19" s="38"/>
      <c r="E19" s="38">
        <v>3150580402</v>
      </c>
      <c r="F19" s="38"/>
      <c r="G19" s="38">
        <v>2001345716.25</v>
      </c>
      <c r="H19" s="38"/>
      <c r="I19" s="38">
        <v>0</v>
      </c>
      <c r="J19" s="38"/>
      <c r="K19" s="38">
        <v>0</v>
      </c>
      <c r="L19" s="38"/>
      <c r="M19" s="38">
        <v>-72500</v>
      </c>
      <c r="N19" s="38"/>
      <c r="O19" s="45">
        <v>1834146522</v>
      </c>
      <c r="P19" s="38"/>
      <c r="Q19" s="38">
        <v>0</v>
      </c>
      <c r="R19" s="38"/>
      <c r="S19" s="38">
        <v>0</v>
      </c>
      <c r="T19" s="38"/>
      <c r="U19" s="38">
        <v>0</v>
      </c>
      <c r="V19" s="38"/>
      <c r="W19" s="38">
        <v>0</v>
      </c>
      <c r="Y19" s="39">
        <v>0</v>
      </c>
      <c r="Z19" s="115"/>
      <c r="AA19" s="114"/>
    </row>
    <row r="20" spans="1:27" ht="21" x14ac:dyDescent="0.25">
      <c r="A20" s="37" t="s">
        <v>203</v>
      </c>
      <c r="C20" s="38">
        <v>115057</v>
      </c>
      <c r="D20" s="38"/>
      <c r="E20" s="38">
        <v>2358886992</v>
      </c>
      <c r="F20" s="38"/>
      <c r="G20" s="38">
        <v>1337013482.8364999</v>
      </c>
      <c r="H20" s="38"/>
      <c r="I20" s="38">
        <v>0</v>
      </c>
      <c r="J20" s="38"/>
      <c r="K20" s="38">
        <v>0</v>
      </c>
      <c r="L20" s="38"/>
      <c r="M20" s="38">
        <v>-1</v>
      </c>
      <c r="N20" s="38"/>
      <c r="O20" s="45">
        <v>1</v>
      </c>
      <c r="P20" s="38"/>
      <c r="Q20" s="38">
        <v>115056</v>
      </c>
      <c r="R20" s="38"/>
      <c r="S20" s="38">
        <v>7780</v>
      </c>
      <c r="T20" s="38"/>
      <c r="U20" s="38">
        <v>2358866490</v>
      </c>
      <c r="V20" s="38"/>
      <c r="W20" s="38">
        <v>889809622.704</v>
      </c>
      <c r="Y20" s="39">
        <v>1E-4</v>
      </c>
      <c r="Z20" s="115"/>
      <c r="AA20" s="114"/>
    </row>
    <row r="21" spans="1:27" ht="21" x14ac:dyDescent="0.25">
      <c r="A21" s="37" t="s">
        <v>226</v>
      </c>
      <c r="C21" s="38">
        <v>700000</v>
      </c>
      <c r="D21" s="38"/>
      <c r="E21" s="38">
        <v>41869677371</v>
      </c>
      <c r="F21" s="38"/>
      <c r="G21" s="38">
        <v>40358430000</v>
      </c>
      <c r="H21" s="38"/>
      <c r="I21" s="38">
        <v>0</v>
      </c>
      <c r="J21" s="38"/>
      <c r="K21" s="38">
        <v>0</v>
      </c>
      <c r="L21" s="38"/>
      <c r="M21" s="38">
        <v>0</v>
      </c>
      <c r="N21" s="38"/>
      <c r="O21" s="45">
        <v>0</v>
      </c>
      <c r="P21" s="38"/>
      <c r="Q21" s="38">
        <v>700000</v>
      </c>
      <c r="R21" s="38"/>
      <c r="S21" s="38">
        <v>60000</v>
      </c>
      <c r="T21" s="38"/>
      <c r="U21" s="38">
        <v>41869677371</v>
      </c>
      <c r="V21" s="38"/>
      <c r="W21" s="38">
        <v>41750100000</v>
      </c>
      <c r="Y21" s="39">
        <v>6.6E-3</v>
      </c>
      <c r="Z21" s="115"/>
      <c r="AA21" s="114"/>
    </row>
    <row r="22" spans="1:27" ht="21" x14ac:dyDescent="0.25">
      <c r="A22" s="37" t="s">
        <v>225</v>
      </c>
      <c r="C22" s="38">
        <v>500000</v>
      </c>
      <c r="D22" s="38"/>
      <c r="E22" s="38">
        <v>42461728116</v>
      </c>
      <c r="F22" s="38"/>
      <c r="G22" s="38">
        <v>42992662500</v>
      </c>
      <c r="H22" s="38"/>
      <c r="I22" s="38">
        <v>0</v>
      </c>
      <c r="J22" s="38"/>
      <c r="K22" s="38">
        <v>0</v>
      </c>
      <c r="L22" s="38"/>
      <c r="M22" s="38">
        <v>0</v>
      </c>
      <c r="N22" s="38"/>
      <c r="O22" s="45">
        <v>0</v>
      </c>
      <c r="P22" s="38"/>
      <c r="Q22" s="38">
        <v>500000</v>
      </c>
      <c r="R22" s="38"/>
      <c r="S22" s="38">
        <v>68730</v>
      </c>
      <c r="T22" s="38"/>
      <c r="U22" s="38">
        <v>42461728116</v>
      </c>
      <c r="V22" s="38"/>
      <c r="W22" s="38">
        <v>34160528250</v>
      </c>
      <c r="Y22" s="39">
        <v>5.4000000000000003E-3</v>
      </c>
      <c r="Z22" s="115"/>
      <c r="AA22" s="114"/>
    </row>
    <row r="23" spans="1:27" ht="21" x14ac:dyDescent="0.25">
      <c r="A23" s="37" t="s">
        <v>181</v>
      </c>
      <c r="C23" s="38">
        <v>544352</v>
      </c>
      <c r="D23" s="38"/>
      <c r="E23" s="38">
        <v>2621161726</v>
      </c>
      <c r="F23" s="38"/>
      <c r="G23" s="38">
        <v>2096813284.2</v>
      </c>
      <c r="H23" s="38"/>
      <c r="I23" s="38">
        <v>0</v>
      </c>
      <c r="J23" s="38"/>
      <c r="K23" s="38">
        <v>0</v>
      </c>
      <c r="L23" s="38"/>
      <c r="M23" s="38">
        <v>0</v>
      </c>
      <c r="N23" s="38"/>
      <c r="O23" s="45">
        <v>0</v>
      </c>
      <c r="P23" s="38"/>
      <c r="Q23" s="38">
        <v>544352</v>
      </c>
      <c r="R23" s="38"/>
      <c r="S23" s="38">
        <v>3070</v>
      </c>
      <c r="T23" s="38"/>
      <c r="U23" s="38">
        <v>2621161726</v>
      </c>
      <c r="V23" s="38"/>
      <c r="W23" s="38">
        <v>1661217234.1919999</v>
      </c>
      <c r="Y23" s="39">
        <v>2.9999999999999997E-4</v>
      </c>
      <c r="Z23" s="115"/>
      <c r="AA23" s="114"/>
    </row>
    <row r="24" spans="1:27" ht="21" x14ac:dyDescent="0.25">
      <c r="A24" s="37" t="s">
        <v>182</v>
      </c>
      <c r="C24" s="38">
        <v>114418</v>
      </c>
      <c r="D24" s="38"/>
      <c r="E24" s="38">
        <v>1637831347</v>
      </c>
      <c r="F24" s="38"/>
      <c r="G24" s="38">
        <v>2378245121.7389998</v>
      </c>
      <c r="H24" s="38"/>
      <c r="I24" s="38">
        <v>0</v>
      </c>
      <c r="J24" s="38"/>
      <c r="K24" s="38">
        <v>0</v>
      </c>
      <c r="L24" s="38"/>
      <c r="M24" s="38">
        <v>0</v>
      </c>
      <c r="N24" s="38"/>
      <c r="O24" s="45">
        <v>0</v>
      </c>
      <c r="P24" s="38"/>
      <c r="Q24" s="38">
        <v>114418</v>
      </c>
      <c r="R24" s="38"/>
      <c r="S24" s="38">
        <v>22530</v>
      </c>
      <c r="T24" s="38"/>
      <c r="U24" s="38">
        <v>1637831347</v>
      </c>
      <c r="V24" s="38"/>
      <c r="W24" s="38">
        <v>2562499406.6370001</v>
      </c>
      <c r="Y24" s="39">
        <v>4.0000000000000002E-4</v>
      </c>
      <c r="Z24" s="115"/>
      <c r="AA24" s="114"/>
    </row>
    <row r="25" spans="1:27" ht="21" x14ac:dyDescent="0.25">
      <c r="A25" s="37" t="s">
        <v>17</v>
      </c>
      <c r="C25" s="38">
        <v>9000000</v>
      </c>
      <c r="D25" s="38"/>
      <c r="E25" s="38">
        <v>35812027623</v>
      </c>
      <c r="F25" s="38"/>
      <c r="G25" s="38">
        <v>45447966000</v>
      </c>
      <c r="H25" s="38"/>
      <c r="I25" s="38">
        <v>0</v>
      </c>
      <c r="J25" s="38"/>
      <c r="K25" s="38">
        <v>0</v>
      </c>
      <c r="L25" s="38"/>
      <c r="M25" s="38">
        <v>-3000000</v>
      </c>
      <c r="N25" s="38"/>
      <c r="O25" s="45">
        <v>16273592550</v>
      </c>
      <c r="P25" s="38"/>
      <c r="Q25" s="38">
        <v>6000000</v>
      </c>
      <c r="R25" s="38"/>
      <c r="S25" s="38">
        <v>6324</v>
      </c>
      <c r="T25" s="38"/>
      <c r="U25" s="38">
        <v>23874685082</v>
      </c>
      <c r="V25" s="38"/>
      <c r="W25" s="38">
        <v>37718233200</v>
      </c>
      <c r="Y25" s="39">
        <v>6.0000000000000001E-3</v>
      </c>
      <c r="Z25" s="115"/>
      <c r="AA25" s="114"/>
    </row>
    <row r="26" spans="1:27" ht="21" x14ac:dyDescent="0.25">
      <c r="A26" s="37" t="s">
        <v>185</v>
      </c>
      <c r="C26" s="38">
        <v>85000</v>
      </c>
      <c r="D26" s="38"/>
      <c r="E26" s="38">
        <v>1645857472</v>
      </c>
      <c r="F26" s="38"/>
      <c r="G26" s="38">
        <v>1233616050</v>
      </c>
      <c r="H26" s="38"/>
      <c r="I26" s="38">
        <v>0</v>
      </c>
      <c r="J26" s="38"/>
      <c r="K26" s="38">
        <v>0</v>
      </c>
      <c r="L26" s="38"/>
      <c r="M26" s="38">
        <v>0</v>
      </c>
      <c r="N26" s="38"/>
      <c r="O26" s="45">
        <v>0</v>
      </c>
      <c r="P26" s="38"/>
      <c r="Q26" s="38">
        <v>85000</v>
      </c>
      <c r="R26" s="38"/>
      <c r="S26" s="38">
        <v>10610</v>
      </c>
      <c r="T26" s="38"/>
      <c r="U26" s="38">
        <v>1645857472</v>
      </c>
      <c r="V26" s="38"/>
      <c r="W26" s="38">
        <v>896483992.5</v>
      </c>
      <c r="Y26" s="39">
        <v>1E-4</v>
      </c>
      <c r="Z26" s="115"/>
      <c r="AA26" s="114"/>
    </row>
    <row r="27" spans="1:27" ht="21" x14ac:dyDescent="0.25">
      <c r="A27" s="37" t="s">
        <v>199</v>
      </c>
      <c r="C27" s="38">
        <v>416559</v>
      </c>
      <c r="D27" s="38"/>
      <c r="E27" s="38">
        <v>2729931085</v>
      </c>
      <c r="F27" s="38"/>
      <c r="G27" s="38">
        <v>2708086299.6329999</v>
      </c>
      <c r="H27" s="38"/>
      <c r="I27" s="38">
        <v>0</v>
      </c>
      <c r="J27" s="38"/>
      <c r="K27" s="38">
        <v>0</v>
      </c>
      <c r="L27" s="38"/>
      <c r="M27" s="38">
        <v>-416559</v>
      </c>
      <c r="N27" s="38"/>
      <c r="O27" s="45">
        <v>2337194101</v>
      </c>
      <c r="P27" s="38"/>
      <c r="Q27" s="38">
        <v>0</v>
      </c>
      <c r="R27" s="38"/>
      <c r="S27" s="38">
        <v>0</v>
      </c>
      <c r="T27" s="38"/>
      <c r="U27" s="38">
        <v>0</v>
      </c>
      <c r="V27" s="38"/>
      <c r="W27" s="38">
        <v>0</v>
      </c>
      <c r="Y27" s="39">
        <v>0</v>
      </c>
      <c r="Z27" s="115"/>
      <c r="AA27" s="114"/>
    </row>
    <row r="28" spans="1:27" ht="21" x14ac:dyDescent="0.25">
      <c r="A28" s="37" t="s">
        <v>200</v>
      </c>
      <c r="C28" s="38">
        <v>1362500</v>
      </c>
      <c r="D28" s="38"/>
      <c r="E28" s="38">
        <v>4678011702</v>
      </c>
      <c r="F28" s="38"/>
      <c r="G28" s="38">
        <v>3440158537.5</v>
      </c>
      <c r="H28" s="38"/>
      <c r="I28" s="38">
        <v>0</v>
      </c>
      <c r="J28" s="38"/>
      <c r="K28" s="38">
        <v>0</v>
      </c>
      <c r="L28" s="38"/>
      <c r="M28" s="38">
        <v>0</v>
      </c>
      <c r="N28" s="38"/>
      <c r="O28" s="45">
        <v>0</v>
      </c>
      <c r="P28" s="38"/>
      <c r="Q28" s="38">
        <v>1362500</v>
      </c>
      <c r="R28" s="38"/>
      <c r="S28" s="38">
        <v>2020</v>
      </c>
      <c r="T28" s="38"/>
      <c r="U28" s="38">
        <v>4678011702</v>
      </c>
      <c r="V28" s="38"/>
      <c r="W28" s="38">
        <v>2735874112.5</v>
      </c>
      <c r="Y28" s="39">
        <v>4.0000000000000002E-4</v>
      </c>
      <c r="Z28" s="115"/>
      <c r="AA28" s="114"/>
    </row>
    <row r="29" spans="1:27" ht="21" x14ac:dyDescent="0.25">
      <c r="A29" s="37" t="s">
        <v>223</v>
      </c>
      <c r="C29" s="38">
        <v>1000000</v>
      </c>
      <c r="D29" s="38"/>
      <c r="E29" s="38">
        <v>43410227737</v>
      </c>
      <c r="F29" s="38"/>
      <c r="G29" s="38">
        <v>24722023500</v>
      </c>
      <c r="H29" s="38"/>
      <c r="I29" s="38">
        <v>0</v>
      </c>
      <c r="J29" s="38"/>
      <c r="K29" s="38">
        <v>0</v>
      </c>
      <c r="L29" s="38"/>
      <c r="M29" s="38">
        <v>0</v>
      </c>
      <c r="N29" s="38"/>
      <c r="O29" s="45">
        <v>0</v>
      </c>
      <c r="P29" s="38"/>
      <c r="Q29" s="38">
        <v>1000000</v>
      </c>
      <c r="R29" s="38"/>
      <c r="S29" s="38">
        <v>19800</v>
      </c>
      <c r="T29" s="38"/>
      <c r="U29" s="38">
        <v>43410227737</v>
      </c>
      <c r="V29" s="38"/>
      <c r="W29" s="38">
        <v>19682190000</v>
      </c>
      <c r="Y29" s="39">
        <v>3.0999999999999999E-3</v>
      </c>
      <c r="Z29" s="115"/>
      <c r="AA29" s="114"/>
    </row>
    <row r="30" spans="1:27" ht="21" x14ac:dyDescent="0.25">
      <c r="A30" s="37" t="s">
        <v>190</v>
      </c>
      <c r="C30" s="38">
        <v>450000</v>
      </c>
      <c r="D30" s="38"/>
      <c r="E30" s="38">
        <v>3088010543</v>
      </c>
      <c r="F30" s="38"/>
      <c r="G30" s="38">
        <v>2509479225</v>
      </c>
      <c r="H30" s="38"/>
      <c r="I30" s="38">
        <v>0</v>
      </c>
      <c r="J30" s="38"/>
      <c r="K30" s="38">
        <v>0</v>
      </c>
      <c r="L30" s="38"/>
      <c r="M30" s="38">
        <v>0</v>
      </c>
      <c r="N30" s="38"/>
      <c r="O30" s="45">
        <v>0</v>
      </c>
      <c r="P30" s="38"/>
      <c r="Q30" s="38">
        <v>450000</v>
      </c>
      <c r="R30" s="38"/>
      <c r="S30" s="38">
        <v>4505</v>
      </c>
      <c r="T30" s="38"/>
      <c r="U30" s="38">
        <v>3088010543</v>
      </c>
      <c r="V30" s="38"/>
      <c r="W30" s="38">
        <v>2015187862.5</v>
      </c>
      <c r="Y30" s="39">
        <v>2.9999999999999997E-4</v>
      </c>
      <c r="Z30" s="115"/>
      <c r="AA30" s="114"/>
    </row>
    <row r="31" spans="1:27" ht="21" x14ac:dyDescent="0.25">
      <c r="A31" s="37" t="s">
        <v>180</v>
      </c>
      <c r="C31" s="38">
        <v>52476</v>
      </c>
      <c r="D31" s="38"/>
      <c r="E31" s="38">
        <v>813619901</v>
      </c>
      <c r="F31" s="38"/>
      <c r="G31" s="38">
        <v>685953546.57000005</v>
      </c>
      <c r="H31" s="38"/>
      <c r="I31" s="38">
        <v>0</v>
      </c>
      <c r="J31" s="38"/>
      <c r="K31" s="38">
        <v>0</v>
      </c>
      <c r="L31" s="38"/>
      <c r="M31" s="38">
        <v>-26238</v>
      </c>
      <c r="N31" s="38"/>
      <c r="O31" s="45">
        <v>320855937</v>
      </c>
      <c r="P31" s="38"/>
      <c r="Q31" s="38">
        <v>26238</v>
      </c>
      <c r="R31" s="38"/>
      <c r="S31" s="38">
        <v>9030</v>
      </c>
      <c r="T31" s="38"/>
      <c r="U31" s="38">
        <v>406809951</v>
      </c>
      <c r="V31" s="38"/>
      <c r="W31" s="38">
        <v>235519411.61700001</v>
      </c>
      <c r="Y31" s="39">
        <v>0</v>
      </c>
      <c r="Z31" s="115"/>
      <c r="AA31" s="114"/>
    </row>
    <row r="32" spans="1:27" ht="21" x14ac:dyDescent="0.25">
      <c r="A32" s="37" t="s">
        <v>169</v>
      </c>
      <c r="C32" s="38">
        <v>48327</v>
      </c>
      <c r="D32" s="38"/>
      <c r="E32" s="38">
        <v>955948285</v>
      </c>
      <c r="F32" s="38"/>
      <c r="G32" s="38">
        <v>918514367.17200005</v>
      </c>
      <c r="H32" s="38"/>
      <c r="I32" s="38">
        <v>0</v>
      </c>
      <c r="J32" s="38"/>
      <c r="K32" s="38">
        <v>0</v>
      </c>
      <c r="L32" s="38"/>
      <c r="M32" s="38">
        <v>-32621</v>
      </c>
      <c r="N32" s="38"/>
      <c r="O32" s="45">
        <v>593088108</v>
      </c>
      <c r="P32" s="38"/>
      <c r="Q32" s="38">
        <v>15706</v>
      </c>
      <c r="R32" s="38"/>
      <c r="S32" s="38">
        <v>15200</v>
      </c>
      <c r="T32" s="38"/>
      <c r="U32" s="38">
        <v>310677752</v>
      </c>
      <c r="V32" s="38"/>
      <c r="W32" s="38">
        <v>237310749.36000001</v>
      </c>
      <c r="Y32" s="39">
        <v>0</v>
      </c>
      <c r="Z32" s="115"/>
      <c r="AA32" s="114"/>
    </row>
    <row r="33" spans="1:27" ht="21" x14ac:dyDescent="0.25">
      <c r="A33" s="37" t="s">
        <v>188</v>
      </c>
      <c r="C33" s="38">
        <v>177500</v>
      </c>
      <c r="D33" s="38"/>
      <c r="E33" s="38">
        <v>1117856338</v>
      </c>
      <c r="F33" s="38"/>
      <c r="G33" s="38">
        <v>758708662.5</v>
      </c>
      <c r="H33" s="38"/>
      <c r="I33" s="38">
        <v>0</v>
      </c>
      <c r="J33" s="38"/>
      <c r="K33" s="38">
        <v>0</v>
      </c>
      <c r="L33" s="38"/>
      <c r="M33" s="38">
        <v>-177500</v>
      </c>
      <c r="N33" s="38"/>
      <c r="O33" s="45">
        <v>661664560</v>
      </c>
      <c r="P33" s="38"/>
      <c r="Q33" s="38">
        <v>0</v>
      </c>
      <c r="R33" s="38"/>
      <c r="S33" s="38">
        <v>0</v>
      </c>
      <c r="T33" s="38"/>
      <c r="U33" s="38">
        <v>0</v>
      </c>
      <c r="V33" s="38"/>
      <c r="W33" s="38">
        <v>0</v>
      </c>
      <c r="Y33" s="39">
        <v>0</v>
      </c>
      <c r="Z33" s="115"/>
      <c r="AA33" s="114"/>
    </row>
    <row r="34" spans="1:27" ht="21" x14ac:dyDescent="0.25">
      <c r="A34" s="37" t="s">
        <v>174</v>
      </c>
      <c r="C34" s="38">
        <v>1698345</v>
      </c>
      <c r="D34" s="38"/>
      <c r="E34" s="38">
        <v>34853505884</v>
      </c>
      <c r="F34" s="38"/>
      <c r="G34" s="38">
        <v>34777740853.349998</v>
      </c>
      <c r="H34" s="38"/>
      <c r="I34" s="38">
        <v>0</v>
      </c>
      <c r="J34" s="38"/>
      <c r="K34" s="38">
        <v>0</v>
      </c>
      <c r="L34" s="38"/>
      <c r="M34" s="38">
        <v>0</v>
      </c>
      <c r="N34" s="38"/>
      <c r="O34" s="45">
        <v>0</v>
      </c>
      <c r="P34" s="38"/>
      <c r="Q34" s="38">
        <v>1698345</v>
      </c>
      <c r="R34" s="38"/>
      <c r="S34" s="38">
        <v>18370</v>
      </c>
      <c r="T34" s="38"/>
      <c r="U34" s="38">
        <v>34853505884</v>
      </c>
      <c r="V34" s="38"/>
      <c r="W34" s="38">
        <v>31012965993.982498</v>
      </c>
      <c r="Y34" s="39">
        <v>4.8999999999999998E-3</v>
      </c>
      <c r="Z34" s="115"/>
      <c r="AA34" s="114"/>
    </row>
    <row r="35" spans="1:27" ht="21" x14ac:dyDescent="0.25">
      <c r="A35" s="37" t="s">
        <v>196</v>
      </c>
      <c r="C35" s="38">
        <v>96979</v>
      </c>
      <c r="D35" s="38"/>
      <c r="E35" s="38">
        <v>12268147790</v>
      </c>
      <c r="F35" s="38"/>
      <c r="G35" s="38">
        <v>13397946478.551001</v>
      </c>
      <c r="H35" s="38"/>
      <c r="I35" s="38">
        <v>0</v>
      </c>
      <c r="J35" s="38"/>
      <c r="K35" s="38">
        <v>0</v>
      </c>
      <c r="L35" s="38"/>
      <c r="M35" s="38">
        <v>-27886</v>
      </c>
      <c r="N35" s="38"/>
      <c r="O35" s="45">
        <v>3549848091</v>
      </c>
      <c r="P35" s="38"/>
      <c r="Q35" s="38">
        <v>69093</v>
      </c>
      <c r="R35" s="38"/>
      <c r="S35" s="38">
        <v>102870</v>
      </c>
      <c r="T35" s="38"/>
      <c r="U35" s="38">
        <v>8740481289</v>
      </c>
      <c r="V35" s="38"/>
      <c r="W35" s="38">
        <v>7065306708.3855</v>
      </c>
      <c r="Y35" s="39">
        <v>1.1000000000000001E-3</v>
      </c>
      <c r="Z35" s="115"/>
      <c r="AA35" s="114"/>
    </row>
    <row r="36" spans="1:27" ht="21" x14ac:dyDescent="0.25">
      <c r="A36" s="37" t="s">
        <v>20</v>
      </c>
      <c r="C36" s="38">
        <v>3974359</v>
      </c>
      <c r="D36" s="38"/>
      <c r="E36" s="38">
        <v>30305867297</v>
      </c>
      <c r="F36" s="38"/>
      <c r="G36" s="38">
        <v>62895328098.084</v>
      </c>
      <c r="H36" s="38"/>
      <c r="I36" s="38">
        <v>0</v>
      </c>
      <c r="J36" s="38"/>
      <c r="K36" s="38">
        <v>0</v>
      </c>
      <c r="L36" s="38"/>
      <c r="M36" s="38">
        <v>-974360</v>
      </c>
      <c r="N36" s="38"/>
      <c r="O36" s="45">
        <v>13337448115</v>
      </c>
      <c r="P36" s="38"/>
      <c r="Q36" s="38">
        <v>2999999</v>
      </c>
      <c r="R36" s="38"/>
      <c r="S36" s="38">
        <v>10290</v>
      </c>
      <c r="T36" s="38"/>
      <c r="U36" s="38">
        <v>22876033994</v>
      </c>
      <c r="V36" s="38"/>
      <c r="W36" s="38">
        <v>30686313271.225498</v>
      </c>
      <c r="Y36" s="39">
        <v>4.8999999999999998E-3</v>
      </c>
      <c r="Z36" s="115"/>
      <c r="AA36" s="114"/>
    </row>
    <row r="37" spans="1:27" ht="21" x14ac:dyDescent="0.25">
      <c r="A37" s="37" t="s">
        <v>249</v>
      </c>
      <c r="C37" s="38">
        <v>0</v>
      </c>
      <c r="D37" s="38"/>
      <c r="E37" s="38">
        <v>0</v>
      </c>
      <c r="F37" s="38"/>
      <c r="G37" s="38">
        <v>0</v>
      </c>
      <c r="H37" s="38"/>
      <c r="I37" s="38">
        <v>12396511</v>
      </c>
      <c r="J37" s="38"/>
      <c r="K37" s="38">
        <v>87048147663</v>
      </c>
      <c r="L37" s="38"/>
      <c r="M37" s="38">
        <v>0</v>
      </c>
      <c r="N37" s="38"/>
      <c r="O37" s="45">
        <v>0</v>
      </c>
      <c r="P37" s="38"/>
      <c r="Q37" s="38">
        <v>12396511</v>
      </c>
      <c r="R37" s="38"/>
      <c r="S37" s="38">
        <v>7620</v>
      </c>
      <c r="T37" s="38"/>
      <c r="U37" s="38">
        <v>87048147663</v>
      </c>
      <c r="V37" s="38"/>
      <c r="W37" s="38">
        <v>93899368407.770996</v>
      </c>
      <c r="Y37" s="39">
        <v>1.49E-2</v>
      </c>
      <c r="Z37" s="115"/>
      <c r="AA37" s="114"/>
    </row>
    <row r="38" spans="1:27" ht="21" x14ac:dyDescent="0.25">
      <c r="A38" s="40" t="s">
        <v>250</v>
      </c>
      <c r="C38" s="41">
        <v>0</v>
      </c>
      <c r="D38" s="38"/>
      <c r="E38" s="41">
        <v>0</v>
      </c>
      <c r="F38" s="38"/>
      <c r="G38" s="41">
        <v>0</v>
      </c>
      <c r="H38" s="38"/>
      <c r="I38" s="41">
        <v>5000000</v>
      </c>
      <c r="J38" s="38"/>
      <c r="K38" s="41">
        <v>52148348639</v>
      </c>
      <c r="L38" s="38"/>
      <c r="M38" s="41">
        <v>0</v>
      </c>
      <c r="N38" s="38"/>
      <c r="O38" s="110">
        <v>0</v>
      </c>
      <c r="P38" s="38"/>
      <c r="Q38" s="41">
        <v>5000000</v>
      </c>
      <c r="R38" s="38"/>
      <c r="S38" s="41">
        <v>10600</v>
      </c>
      <c r="T38" s="38"/>
      <c r="U38" s="41">
        <v>52148348639</v>
      </c>
      <c r="V38" s="38"/>
      <c r="W38" s="41">
        <v>52684650000</v>
      </c>
      <c r="Y38" s="42">
        <v>8.3999999999999995E-3</v>
      </c>
      <c r="Z38" s="115"/>
      <c r="AA38" s="114"/>
    </row>
    <row r="39" spans="1:27" s="37" customFormat="1" ht="21.75" thickBot="1" x14ac:dyDescent="0.3">
      <c r="A39" s="37" t="s">
        <v>147</v>
      </c>
      <c r="E39" s="107">
        <f>SUM(E8:E38)</f>
        <v>521592820350</v>
      </c>
      <c r="G39" s="107">
        <f>SUM(G8:G38)</f>
        <v>617685684518.54248</v>
      </c>
      <c r="K39" s="108">
        <f>SUM(K8:K38)</f>
        <v>139196496302</v>
      </c>
      <c r="M39" s="44">
        <f>SUM(M8:M38)</f>
        <v>-6327665</v>
      </c>
      <c r="O39" s="111">
        <f>SUM(O8:O38)</f>
        <v>59028024582</v>
      </c>
      <c r="U39" s="107">
        <f>SUM(U8:U38)</f>
        <v>623569868332</v>
      </c>
      <c r="W39" s="107">
        <f>SUM(W8:W38)</f>
        <v>620123166222.93909</v>
      </c>
      <c r="Y39" s="109">
        <f>SUM(Y8:Y38)</f>
        <v>9.8000000000000018E-2</v>
      </c>
    </row>
    <row r="40" spans="1:27" ht="19.5" thickTop="1" x14ac:dyDescent="0.25">
      <c r="W40" s="36"/>
      <c r="Y40" s="113"/>
    </row>
    <row r="41" spans="1:27" x14ac:dyDescent="0.25">
      <c r="C41" s="10"/>
      <c r="D41" s="10"/>
      <c r="E41" s="36"/>
      <c r="G41" s="36"/>
      <c r="H41" s="11"/>
      <c r="W41" s="112"/>
    </row>
    <row r="42" spans="1:27" ht="21" x14ac:dyDescent="0.25">
      <c r="C42" s="10"/>
      <c r="E42" s="36"/>
      <c r="G42" s="36"/>
      <c r="U42" s="43"/>
      <c r="W42" s="36"/>
    </row>
    <row r="43" spans="1:27" ht="21" x14ac:dyDescent="0.25">
      <c r="C43" s="11"/>
      <c r="E43" s="11"/>
      <c r="G43" s="36"/>
      <c r="U43" s="43"/>
      <c r="W43" s="36"/>
    </row>
    <row r="44" spans="1:27" x14ac:dyDescent="0.25">
      <c r="G44" s="36"/>
    </row>
  </sheetData>
  <sheetProtection algorithmName="SHA-512" hashValue="mfS+DeU3oYvjAQJVDiYZgd+v9ppxCiD8ofrZUQOF0GEdxpOyfM4+cTF10bctAJlaY8YBusKG4tsKq2Itl6xdYQ==" saltValue="DMxabUXrXB8ELBPzhg/Q9w==" spinCount="100000" sheet="1" objects="1" scenarios="1" selectLockedCells="1" autoFilter="0" selectUnlockedCells="1"/>
  <mergeCells count="21">
    <mergeCell ref="A5:A7"/>
    <mergeCell ref="C6:C7"/>
    <mergeCell ref="E6:E7"/>
    <mergeCell ref="G6:G7"/>
    <mergeCell ref="C5:G5"/>
    <mergeCell ref="A3:Y3"/>
    <mergeCell ref="A2:Y2"/>
    <mergeCell ref="A1:Y1"/>
    <mergeCell ref="Y6:Y7"/>
    <mergeCell ref="Q5:Y5"/>
    <mergeCell ref="I5:O5"/>
    <mergeCell ref="Q6:Q7"/>
    <mergeCell ref="S6:S7"/>
    <mergeCell ref="U6:U7"/>
    <mergeCell ref="W6:W7"/>
    <mergeCell ref="I7"/>
    <mergeCell ref="K7"/>
    <mergeCell ref="I6:K6"/>
    <mergeCell ref="M7"/>
    <mergeCell ref="O7"/>
    <mergeCell ref="M6:O6"/>
  </mergeCells>
  <printOptions horizontalCentered="1"/>
  <pageMargins left="0" right="0" top="0.75" bottom="0.75" header="0.3" footer="0.3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rightToLeft="1" view="pageBreakPreview" zoomScale="115" zoomScaleNormal="100" zoomScaleSheetLayoutView="115" workbookViewId="0">
      <selection sqref="A1:Q1"/>
    </sheetView>
  </sheetViews>
  <sheetFormatPr defaultColWidth="13" defaultRowHeight="18.75" x14ac:dyDescent="0.45"/>
  <cols>
    <col min="1" max="1" width="24.7109375" style="55" customWidth="1"/>
    <col min="2" max="2" width="1" style="55" customWidth="1"/>
    <col min="3" max="3" width="21.28515625" style="55" bestFit="1" customWidth="1"/>
    <col min="4" max="4" width="1" style="55" customWidth="1"/>
    <col min="5" max="5" width="15.85546875" style="55" bestFit="1" customWidth="1"/>
    <col min="6" max="6" width="1" style="55" customWidth="1"/>
    <col min="7" max="7" width="15.5703125" style="55" bestFit="1" customWidth="1"/>
    <col min="8" max="8" width="1" style="55" customWidth="1"/>
    <col min="9" max="9" width="11.7109375" style="55" bestFit="1" customWidth="1"/>
    <col min="10" max="10" width="1" style="55" customWidth="1"/>
    <col min="11" max="11" width="21.28515625" style="55" bestFit="1" customWidth="1"/>
    <col min="12" max="12" width="1" style="55" customWidth="1"/>
    <col min="13" max="13" width="15.85546875" style="55" bestFit="1" customWidth="1"/>
    <col min="14" max="14" width="1" style="55" customWidth="1"/>
    <col min="15" max="15" width="15.5703125" style="55" bestFit="1" customWidth="1"/>
    <col min="16" max="16" width="1" style="55" customWidth="1"/>
    <col min="17" max="17" width="11.7109375" style="55" bestFit="1" customWidth="1"/>
    <col min="18" max="16384" width="13" style="55"/>
  </cols>
  <sheetData>
    <row r="1" spans="1:17" ht="30" x14ac:dyDescent="0.4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</row>
    <row r="2" spans="1:17" ht="30" x14ac:dyDescent="0.45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</row>
    <row r="3" spans="1:17" ht="30" x14ac:dyDescent="0.45">
      <c r="A3" s="123" t="str">
        <f>سهام!A3</f>
        <v>برای ماه منتهی به 1399/10/30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5" spans="1:17" ht="30" x14ac:dyDescent="0.45">
      <c r="A5" s="124" t="s">
        <v>2</v>
      </c>
      <c r="C5" s="125" t="str">
        <f>سهام!C5</f>
        <v>1399/09/30</v>
      </c>
      <c r="D5" s="125" t="s">
        <v>221</v>
      </c>
      <c r="E5" s="125" t="s">
        <v>221</v>
      </c>
      <c r="F5" s="125" t="s">
        <v>221</v>
      </c>
      <c r="G5" s="125" t="s">
        <v>221</v>
      </c>
      <c r="H5" s="125" t="s">
        <v>221</v>
      </c>
      <c r="I5" s="125" t="s">
        <v>221</v>
      </c>
      <c r="K5" s="125" t="str">
        <f>سهام!Q5</f>
        <v>1399/10/30</v>
      </c>
      <c r="L5" s="125" t="s">
        <v>222</v>
      </c>
      <c r="M5" s="125" t="s">
        <v>222</v>
      </c>
      <c r="N5" s="125" t="s">
        <v>222</v>
      </c>
      <c r="O5" s="125" t="s">
        <v>222</v>
      </c>
      <c r="P5" s="125" t="s">
        <v>222</v>
      </c>
      <c r="Q5" s="125" t="s">
        <v>222</v>
      </c>
    </row>
    <row r="6" spans="1:17" ht="30" x14ac:dyDescent="0.45">
      <c r="A6" s="125" t="s">
        <v>2</v>
      </c>
      <c r="C6" s="57" t="s">
        <v>227</v>
      </c>
      <c r="E6" s="57" t="s">
        <v>228</v>
      </c>
      <c r="G6" s="57" t="s">
        <v>229</v>
      </c>
      <c r="I6" s="57" t="s">
        <v>21</v>
      </c>
      <c r="K6" s="57" t="s">
        <v>227</v>
      </c>
      <c r="M6" s="57" t="s">
        <v>228</v>
      </c>
      <c r="O6" s="57" t="s">
        <v>229</v>
      </c>
      <c r="Q6" s="57" t="s">
        <v>21</v>
      </c>
    </row>
  </sheetData>
  <sheetProtection algorithmName="SHA-512" hashValue="bjtjZf7uGB2XUmoyMdEhDAD8ys/2v3kq4mAGK2tGJfWR4SZizQnIMBdlXfm9bY3ibcEQwZbeXQYkrZnE33iV4g==" saltValue="h4mQrt91pJu/8UtgNDYHtg==" spinCount="100000" sheet="1" objects="1" scenarios="1" selectLockedCells="1" autoFilter="0" selectUnlockedCells="1"/>
  <mergeCells count="6">
    <mergeCell ref="A1:Q1"/>
    <mergeCell ref="A5:A6"/>
    <mergeCell ref="C5:I5"/>
    <mergeCell ref="K5:Q5"/>
    <mergeCell ref="A3:Q3"/>
    <mergeCell ref="A2:Q2"/>
  </mergeCells>
  <pageMargins left="0.7" right="0.7" top="0.75" bottom="0.75" header="0.3" footer="0.3"/>
  <pageSetup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"/>
  <sheetViews>
    <sheetView rightToLeft="1" view="pageBreakPreview" zoomScale="85" zoomScaleNormal="85" zoomScaleSheetLayoutView="85" workbookViewId="0">
      <selection sqref="A1:AK1"/>
    </sheetView>
  </sheetViews>
  <sheetFormatPr defaultColWidth="9.140625" defaultRowHeight="22.5" customHeight="1" x14ac:dyDescent="0.45"/>
  <cols>
    <col min="1" max="1" width="31.5703125" style="62" bestFit="1" customWidth="1"/>
    <col min="2" max="2" width="1" style="62" customWidth="1"/>
    <col min="3" max="3" width="13" style="67" customWidth="1"/>
    <col min="4" max="4" width="1" style="62" customWidth="1"/>
    <col min="5" max="5" width="10.7109375" style="67" customWidth="1"/>
    <col min="6" max="6" width="1" style="62" customWidth="1"/>
    <col min="7" max="7" width="12.28515625" style="62" customWidth="1"/>
    <col min="8" max="8" width="1" style="62" customWidth="1"/>
    <col min="9" max="9" width="13.140625" style="62" customWidth="1"/>
    <col min="10" max="10" width="1" style="62" customWidth="1"/>
    <col min="11" max="11" width="6.85546875" style="62" customWidth="1"/>
    <col min="12" max="12" width="1" style="62" customWidth="1"/>
    <col min="13" max="13" width="7.7109375" style="62" customWidth="1"/>
    <col min="14" max="14" width="0.85546875" style="62" customWidth="1"/>
    <col min="15" max="15" width="8.85546875" style="62" customWidth="1"/>
    <col min="16" max="16" width="1" style="62" customWidth="1"/>
    <col min="17" max="17" width="19.42578125" style="62" customWidth="1"/>
    <col min="18" max="18" width="1" style="62" customWidth="1"/>
    <col min="19" max="19" width="19.42578125" style="62" customWidth="1"/>
    <col min="20" max="20" width="1" style="62" customWidth="1"/>
    <col min="21" max="21" width="8.85546875" style="62" bestFit="1" customWidth="1"/>
    <col min="22" max="22" width="1" style="62" customWidth="1"/>
    <col min="23" max="23" width="19" style="62" bestFit="1" customWidth="1"/>
    <col min="24" max="24" width="1" style="62" customWidth="1"/>
    <col min="25" max="25" width="7.85546875" style="62" bestFit="1" customWidth="1"/>
    <col min="26" max="26" width="1" style="62" customWidth="1"/>
    <col min="27" max="27" width="14.85546875" style="62" bestFit="1" customWidth="1"/>
    <col min="28" max="28" width="1" style="62" customWidth="1"/>
    <col min="29" max="29" width="8.85546875" style="62" bestFit="1" customWidth="1"/>
    <col min="30" max="30" width="1" style="62" customWidth="1"/>
    <col min="31" max="31" width="11.28515625" style="62" customWidth="1"/>
    <col min="32" max="32" width="1" style="62" customWidth="1"/>
    <col min="33" max="33" width="19.42578125" style="62" customWidth="1"/>
    <col min="34" max="34" width="1" style="62" customWidth="1"/>
    <col min="35" max="35" width="19.42578125" style="62" customWidth="1"/>
    <col min="36" max="36" width="1" style="62" customWidth="1"/>
    <col min="37" max="37" width="16" style="62" customWidth="1"/>
    <col min="38" max="38" width="1" style="62" customWidth="1"/>
    <col min="39" max="16384" width="9.140625" style="62"/>
  </cols>
  <sheetData>
    <row r="1" spans="1:37" ht="22.5" customHeight="1" x14ac:dyDescent="0.45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</row>
    <row r="2" spans="1:37" ht="22.5" customHeight="1" x14ac:dyDescent="0.45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22.5" customHeight="1" x14ac:dyDescent="0.45">
      <c r="A3" s="126" t="str">
        <f>سهام!A3</f>
        <v>برای ماه منتهی به 1399/10/30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</row>
    <row r="5" spans="1:37" ht="22.5" customHeight="1" x14ac:dyDescent="0.45">
      <c r="A5" s="130" t="s">
        <v>22</v>
      </c>
      <c r="B5" s="130" t="s">
        <v>22</v>
      </c>
      <c r="C5" s="130" t="s">
        <v>22</v>
      </c>
      <c r="D5" s="130" t="s">
        <v>22</v>
      </c>
      <c r="E5" s="130" t="s">
        <v>22</v>
      </c>
      <c r="F5" s="130" t="s">
        <v>22</v>
      </c>
      <c r="G5" s="130" t="s">
        <v>22</v>
      </c>
      <c r="H5" s="130" t="s">
        <v>22</v>
      </c>
      <c r="I5" s="130" t="s">
        <v>22</v>
      </c>
      <c r="J5" s="130" t="s">
        <v>22</v>
      </c>
      <c r="K5" s="130" t="s">
        <v>22</v>
      </c>
      <c r="L5" s="130" t="s">
        <v>22</v>
      </c>
      <c r="M5" s="130" t="s">
        <v>22</v>
      </c>
      <c r="O5" s="130" t="str">
        <f>سهام!C5</f>
        <v>1399/09/30</v>
      </c>
      <c r="P5" s="130" t="s">
        <v>3</v>
      </c>
      <c r="Q5" s="130" t="s">
        <v>3</v>
      </c>
      <c r="R5" s="130" t="s">
        <v>3</v>
      </c>
      <c r="S5" s="130" t="s">
        <v>3</v>
      </c>
      <c r="U5" s="130" t="s">
        <v>4</v>
      </c>
      <c r="V5" s="130" t="s">
        <v>4</v>
      </c>
      <c r="W5" s="130" t="s">
        <v>4</v>
      </c>
      <c r="X5" s="130" t="s">
        <v>4</v>
      </c>
      <c r="Y5" s="130" t="s">
        <v>4</v>
      </c>
      <c r="Z5" s="130" t="s">
        <v>4</v>
      </c>
      <c r="AA5" s="130" t="s">
        <v>4</v>
      </c>
      <c r="AC5" s="130" t="str">
        <f>سهام!Q5</f>
        <v>1399/10/30</v>
      </c>
      <c r="AD5" s="130" t="s">
        <v>5</v>
      </c>
      <c r="AE5" s="130" t="s">
        <v>5</v>
      </c>
      <c r="AF5" s="130" t="s">
        <v>5</v>
      </c>
      <c r="AG5" s="130" t="s">
        <v>5</v>
      </c>
      <c r="AH5" s="130" t="s">
        <v>5</v>
      </c>
      <c r="AI5" s="130" t="s">
        <v>5</v>
      </c>
      <c r="AJ5" s="130" t="s">
        <v>5</v>
      </c>
      <c r="AK5" s="130" t="s">
        <v>5</v>
      </c>
    </row>
    <row r="6" spans="1:37" ht="22.5" customHeight="1" x14ac:dyDescent="0.45">
      <c r="A6" s="129" t="s">
        <v>23</v>
      </c>
      <c r="C6" s="127" t="s">
        <v>24</v>
      </c>
      <c r="E6" s="127" t="s">
        <v>25</v>
      </c>
      <c r="G6" s="129" t="s">
        <v>26</v>
      </c>
      <c r="I6" s="129" t="s">
        <v>27</v>
      </c>
      <c r="K6" s="127" t="s">
        <v>28</v>
      </c>
      <c r="M6" s="127" t="s">
        <v>21</v>
      </c>
      <c r="O6" s="129" t="s">
        <v>6</v>
      </c>
      <c r="Q6" s="129" t="s">
        <v>7</v>
      </c>
      <c r="S6" s="129" t="s">
        <v>8</v>
      </c>
      <c r="U6" s="130" t="s">
        <v>9</v>
      </c>
      <c r="V6" s="130" t="s">
        <v>9</v>
      </c>
      <c r="W6" s="130" t="s">
        <v>9</v>
      </c>
      <c r="Y6" s="130" t="s">
        <v>10</v>
      </c>
      <c r="Z6" s="130" t="s">
        <v>10</v>
      </c>
      <c r="AA6" s="130" t="s">
        <v>10</v>
      </c>
      <c r="AC6" s="129" t="s">
        <v>6</v>
      </c>
      <c r="AD6" s="63"/>
      <c r="AE6" s="127" t="s">
        <v>29</v>
      </c>
      <c r="AG6" s="129" t="s">
        <v>7</v>
      </c>
      <c r="AI6" s="129" t="s">
        <v>8</v>
      </c>
      <c r="AK6" s="131" t="s">
        <v>12</v>
      </c>
    </row>
    <row r="7" spans="1:37" ht="22.5" customHeight="1" x14ac:dyDescent="0.45">
      <c r="A7" s="130" t="s">
        <v>23</v>
      </c>
      <c r="C7" s="128" t="s">
        <v>24</v>
      </c>
      <c r="E7" s="128" t="s">
        <v>25</v>
      </c>
      <c r="G7" s="130" t="s">
        <v>26</v>
      </c>
      <c r="I7" s="130" t="s">
        <v>27</v>
      </c>
      <c r="K7" s="128" t="s">
        <v>28</v>
      </c>
      <c r="M7" s="128" t="s">
        <v>21</v>
      </c>
      <c r="O7" s="130" t="s">
        <v>6</v>
      </c>
      <c r="Q7" s="130" t="s">
        <v>7</v>
      </c>
      <c r="S7" s="130" t="s">
        <v>8</v>
      </c>
      <c r="U7" s="130" t="s">
        <v>6</v>
      </c>
      <c r="W7" s="130" t="s">
        <v>7</v>
      </c>
      <c r="Y7" s="130" t="s">
        <v>6</v>
      </c>
      <c r="AA7" s="130" t="s">
        <v>13</v>
      </c>
      <c r="AC7" s="130" t="s">
        <v>6</v>
      </c>
      <c r="AE7" s="128" t="s">
        <v>29</v>
      </c>
      <c r="AG7" s="130" t="s">
        <v>7</v>
      </c>
      <c r="AI7" s="130" t="s">
        <v>8</v>
      </c>
      <c r="AK7" s="132" t="s">
        <v>12</v>
      </c>
    </row>
    <row r="8" spans="1:37" ht="22.5" customHeight="1" x14ac:dyDescent="0.55000000000000004">
      <c r="A8" s="64" t="s">
        <v>30</v>
      </c>
      <c r="C8" s="58" t="s">
        <v>31</v>
      </c>
      <c r="D8" s="12"/>
      <c r="E8" s="58" t="s">
        <v>31</v>
      </c>
      <c r="F8" s="12"/>
      <c r="G8" s="12" t="s">
        <v>32</v>
      </c>
      <c r="H8" s="12"/>
      <c r="I8" s="12" t="s">
        <v>33</v>
      </c>
      <c r="J8" s="12"/>
      <c r="K8" s="15">
        <v>18</v>
      </c>
      <c r="L8" s="12"/>
      <c r="M8" s="15">
        <v>18</v>
      </c>
      <c r="N8" s="12"/>
      <c r="O8" s="14">
        <v>150000</v>
      </c>
      <c r="P8" s="14"/>
      <c r="Q8" s="14">
        <v>144000000000</v>
      </c>
      <c r="R8" s="65"/>
      <c r="S8" s="14">
        <v>134975531250</v>
      </c>
      <c r="T8" s="14"/>
      <c r="U8" s="14">
        <v>0</v>
      </c>
      <c r="V8" s="14"/>
      <c r="W8" s="14">
        <v>0</v>
      </c>
      <c r="X8" s="14"/>
      <c r="Y8" s="14">
        <v>0</v>
      </c>
      <c r="Z8" s="14"/>
      <c r="AA8" s="14">
        <v>0</v>
      </c>
      <c r="AB8" s="14"/>
      <c r="AC8" s="14">
        <v>150000</v>
      </c>
      <c r="AD8" s="14"/>
      <c r="AE8" s="14">
        <v>900000</v>
      </c>
      <c r="AF8" s="14"/>
      <c r="AG8" s="14">
        <v>144000000000</v>
      </c>
      <c r="AH8" s="14"/>
      <c r="AI8" s="14">
        <v>134975531250</v>
      </c>
      <c r="AJ8" s="12"/>
      <c r="AK8" s="60">
        <v>2.1399999999999999E-2</v>
      </c>
    </row>
    <row r="9" spans="1:37" ht="22.5" customHeight="1" x14ac:dyDescent="0.55000000000000004">
      <c r="A9" s="64" t="s">
        <v>34</v>
      </c>
      <c r="C9" s="58" t="s">
        <v>31</v>
      </c>
      <c r="D9" s="12"/>
      <c r="E9" s="58" t="s">
        <v>31</v>
      </c>
      <c r="F9" s="12"/>
      <c r="G9" s="12" t="s">
        <v>35</v>
      </c>
      <c r="H9" s="12"/>
      <c r="I9" s="12" t="s">
        <v>36</v>
      </c>
      <c r="J9" s="12"/>
      <c r="K9" s="15">
        <v>20</v>
      </c>
      <c r="L9" s="12"/>
      <c r="M9" s="15">
        <v>20</v>
      </c>
      <c r="N9" s="12"/>
      <c r="O9" s="14">
        <v>2500</v>
      </c>
      <c r="P9" s="14"/>
      <c r="Q9" s="14">
        <v>2501812500</v>
      </c>
      <c r="R9" s="65"/>
      <c r="S9" s="14">
        <v>2570786460</v>
      </c>
      <c r="T9" s="14"/>
      <c r="U9" s="14">
        <v>0</v>
      </c>
      <c r="V9" s="14"/>
      <c r="W9" s="14">
        <v>0</v>
      </c>
      <c r="X9" s="14"/>
      <c r="Y9" s="14">
        <v>0</v>
      </c>
      <c r="Z9" s="14"/>
      <c r="AA9" s="14">
        <v>0</v>
      </c>
      <c r="AB9" s="14"/>
      <c r="AC9" s="14">
        <v>2500</v>
      </c>
      <c r="AD9" s="14"/>
      <c r="AE9" s="14">
        <v>1042000</v>
      </c>
      <c r="AF9" s="14"/>
      <c r="AG9" s="14">
        <v>2501812500</v>
      </c>
      <c r="AH9" s="14"/>
      <c r="AI9" s="14">
        <v>2604527843</v>
      </c>
      <c r="AJ9" s="12"/>
      <c r="AK9" s="60">
        <v>4.0000000000000002E-4</v>
      </c>
    </row>
    <row r="10" spans="1:37" ht="22.5" customHeight="1" x14ac:dyDescent="0.55000000000000004">
      <c r="A10" s="64" t="s">
        <v>37</v>
      </c>
      <c r="C10" s="58" t="s">
        <v>31</v>
      </c>
      <c r="D10" s="12"/>
      <c r="E10" s="58" t="s">
        <v>31</v>
      </c>
      <c r="F10" s="12"/>
      <c r="G10" s="12" t="s">
        <v>38</v>
      </c>
      <c r="H10" s="12"/>
      <c r="I10" s="12" t="s">
        <v>39</v>
      </c>
      <c r="J10" s="12"/>
      <c r="K10" s="15">
        <v>16</v>
      </c>
      <c r="L10" s="12"/>
      <c r="M10" s="15">
        <v>16</v>
      </c>
      <c r="N10" s="12"/>
      <c r="O10" s="14">
        <v>910000</v>
      </c>
      <c r="P10" s="14"/>
      <c r="Q10" s="14">
        <v>910219312500</v>
      </c>
      <c r="R10" s="65"/>
      <c r="S10" s="14">
        <v>804685424326</v>
      </c>
      <c r="T10" s="14"/>
      <c r="U10" s="14">
        <v>0</v>
      </c>
      <c r="V10" s="14"/>
      <c r="W10" s="14">
        <v>0</v>
      </c>
      <c r="X10" s="14"/>
      <c r="Y10" s="14">
        <v>0</v>
      </c>
      <c r="Z10" s="14"/>
      <c r="AA10" s="14">
        <v>0</v>
      </c>
      <c r="AB10" s="14"/>
      <c r="AC10" s="14">
        <v>910000</v>
      </c>
      <c r="AD10" s="14"/>
      <c r="AE10" s="14">
        <v>894257</v>
      </c>
      <c r="AF10" s="14"/>
      <c r="AG10" s="14">
        <v>910219312500</v>
      </c>
      <c r="AH10" s="14"/>
      <c r="AI10" s="14">
        <v>813626373486</v>
      </c>
      <c r="AJ10" s="12"/>
      <c r="AK10" s="60">
        <v>0.129</v>
      </c>
    </row>
    <row r="11" spans="1:37" ht="22.5" customHeight="1" x14ac:dyDescent="0.55000000000000004">
      <c r="A11" s="64" t="s">
        <v>230</v>
      </c>
      <c r="C11" s="58" t="s">
        <v>31</v>
      </c>
      <c r="D11" s="12"/>
      <c r="E11" s="58" t="s">
        <v>31</v>
      </c>
      <c r="F11" s="12"/>
      <c r="G11" s="12" t="s">
        <v>231</v>
      </c>
      <c r="H11" s="12"/>
      <c r="I11" s="12" t="s">
        <v>232</v>
      </c>
      <c r="J11" s="12"/>
      <c r="K11" s="15" t="s">
        <v>245</v>
      </c>
      <c r="L11" s="12"/>
      <c r="M11" s="15" t="s">
        <v>245</v>
      </c>
      <c r="N11" s="12"/>
      <c r="O11" s="14">
        <v>47943</v>
      </c>
      <c r="P11" s="14"/>
      <c r="Q11" s="14">
        <v>28526085000</v>
      </c>
      <c r="R11" s="65"/>
      <c r="S11" s="14">
        <v>28927829007</v>
      </c>
      <c r="T11" s="14"/>
      <c r="U11" s="14">
        <v>0</v>
      </c>
      <c r="V11" s="14"/>
      <c r="W11" s="14">
        <v>0</v>
      </c>
      <c r="X11" s="14"/>
      <c r="Y11" s="14">
        <v>0</v>
      </c>
      <c r="Z11" s="14"/>
      <c r="AA11" s="14">
        <v>0</v>
      </c>
      <c r="AB11" s="14"/>
      <c r="AC11" s="14">
        <v>47943</v>
      </c>
      <c r="AD11" s="14"/>
      <c r="AE11" s="14">
        <v>606101</v>
      </c>
      <c r="AF11" s="14"/>
      <c r="AG11" s="14">
        <v>28526085000</v>
      </c>
      <c r="AH11" s="14"/>
      <c r="AI11" s="14">
        <v>29053033426</v>
      </c>
      <c r="AJ11" s="12"/>
      <c r="AK11" s="60">
        <v>4.5999999999999999E-3</v>
      </c>
    </row>
    <row r="12" spans="1:37" ht="22.5" customHeight="1" x14ac:dyDescent="0.55000000000000004">
      <c r="A12" s="64" t="s">
        <v>40</v>
      </c>
      <c r="C12" s="58" t="s">
        <v>31</v>
      </c>
      <c r="D12" s="12"/>
      <c r="E12" s="58" t="s">
        <v>31</v>
      </c>
      <c r="F12" s="12"/>
      <c r="G12" s="12" t="s">
        <v>41</v>
      </c>
      <c r="H12" s="12"/>
      <c r="I12" s="12" t="s">
        <v>42</v>
      </c>
      <c r="J12" s="12"/>
      <c r="K12" s="15">
        <v>16</v>
      </c>
      <c r="L12" s="12"/>
      <c r="M12" s="15">
        <v>16</v>
      </c>
      <c r="N12" s="12"/>
      <c r="O12" s="14">
        <v>403500</v>
      </c>
      <c r="P12" s="14"/>
      <c r="Q12" s="14">
        <v>403545876955</v>
      </c>
      <c r="R12" s="65"/>
      <c r="S12" s="14">
        <v>350184605034</v>
      </c>
      <c r="T12" s="14"/>
      <c r="U12" s="14">
        <v>0</v>
      </c>
      <c r="V12" s="14"/>
      <c r="W12" s="14">
        <v>0</v>
      </c>
      <c r="X12" s="14"/>
      <c r="Y12" s="14">
        <v>0</v>
      </c>
      <c r="Z12" s="14"/>
      <c r="AA12" s="14">
        <v>0</v>
      </c>
      <c r="AB12" s="14"/>
      <c r="AC12" s="14">
        <v>403500</v>
      </c>
      <c r="AD12" s="14"/>
      <c r="AE12" s="14">
        <v>940500</v>
      </c>
      <c r="AF12" s="14"/>
      <c r="AG12" s="14">
        <v>403545876955</v>
      </c>
      <c r="AH12" s="14"/>
      <c r="AI12" s="14">
        <v>379422967120</v>
      </c>
      <c r="AJ12" s="12"/>
      <c r="AK12" s="60">
        <v>6.0100000000000001E-2</v>
      </c>
    </row>
    <row r="13" spans="1:37" ht="22.5" customHeight="1" x14ac:dyDescent="0.55000000000000004">
      <c r="A13" s="64" t="s">
        <v>46</v>
      </c>
      <c r="C13" s="58" t="s">
        <v>31</v>
      </c>
      <c r="D13" s="12"/>
      <c r="E13" s="58" t="s">
        <v>31</v>
      </c>
      <c r="F13" s="12"/>
      <c r="G13" s="12" t="s">
        <v>47</v>
      </c>
      <c r="H13" s="12"/>
      <c r="I13" s="12" t="s">
        <v>48</v>
      </c>
      <c r="J13" s="12"/>
      <c r="K13" s="15">
        <v>17</v>
      </c>
      <c r="L13" s="12"/>
      <c r="M13" s="15">
        <v>17</v>
      </c>
      <c r="N13" s="12"/>
      <c r="O13" s="14">
        <v>500000</v>
      </c>
      <c r="P13" s="14"/>
      <c r="Q13" s="14">
        <v>477586546860</v>
      </c>
      <c r="R13" s="65"/>
      <c r="S13" s="14">
        <v>489911187500</v>
      </c>
      <c r="T13" s="14"/>
      <c r="U13" s="14">
        <v>0</v>
      </c>
      <c r="V13" s="14"/>
      <c r="W13" s="14">
        <v>0</v>
      </c>
      <c r="X13" s="14"/>
      <c r="Y13" s="14">
        <v>0</v>
      </c>
      <c r="Z13" s="14"/>
      <c r="AA13" s="14">
        <v>0</v>
      </c>
      <c r="AB13" s="14"/>
      <c r="AC13" s="14">
        <v>500000</v>
      </c>
      <c r="AD13" s="14"/>
      <c r="AE13" s="14">
        <v>1000000</v>
      </c>
      <c r="AF13" s="14"/>
      <c r="AG13" s="14">
        <v>477586546860</v>
      </c>
      <c r="AH13" s="14"/>
      <c r="AI13" s="14">
        <v>499909375000</v>
      </c>
      <c r="AJ13" s="12"/>
      <c r="AK13" s="60">
        <v>7.9200000000000007E-2</v>
      </c>
    </row>
    <row r="14" spans="1:37" ht="22.5" customHeight="1" x14ac:dyDescent="0.55000000000000004">
      <c r="A14" s="64" t="s">
        <v>242</v>
      </c>
      <c r="C14" s="58" t="s">
        <v>31</v>
      </c>
      <c r="D14" s="12"/>
      <c r="E14" s="58" t="s">
        <v>31</v>
      </c>
      <c r="F14" s="12"/>
      <c r="G14" s="12" t="s">
        <v>233</v>
      </c>
      <c r="H14" s="12"/>
      <c r="I14" s="12" t="s">
        <v>234</v>
      </c>
      <c r="J14" s="12"/>
      <c r="K14" s="15">
        <v>16</v>
      </c>
      <c r="L14" s="12"/>
      <c r="M14" s="15">
        <v>16</v>
      </c>
      <c r="N14" s="12"/>
      <c r="O14" s="14">
        <v>7500</v>
      </c>
      <c r="P14" s="14"/>
      <c r="Q14" s="14">
        <v>7099061470</v>
      </c>
      <c r="R14" s="65"/>
      <c r="S14" s="14">
        <v>7096488528</v>
      </c>
      <c r="T14" s="14"/>
      <c r="U14" s="14">
        <v>0</v>
      </c>
      <c r="V14" s="14"/>
      <c r="W14" s="14">
        <v>0</v>
      </c>
      <c r="X14" s="14"/>
      <c r="Y14" s="14">
        <v>0</v>
      </c>
      <c r="Z14" s="14"/>
      <c r="AA14" s="14">
        <v>0</v>
      </c>
      <c r="AB14" s="14"/>
      <c r="AC14" s="14">
        <v>7500</v>
      </c>
      <c r="AD14" s="14"/>
      <c r="AE14" s="14">
        <v>955834</v>
      </c>
      <c r="AF14" s="14"/>
      <c r="AG14" s="14">
        <v>7099061470</v>
      </c>
      <c r="AH14" s="14"/>
      <c r="AI14" s="14">
        <v>7167455663</v>
      </c>
      <c r="AJ14" s="12"/>
      <c r="AK14" s="60">
        <v>1.1000000000000001E-3</v>
      </c>
    </row>
    <row r="15" spans="1:37" ht="22.5" customHeight="1" x14ac:dyDescent="0.55000000000000004">
      <c r="A15" s="64" t="s">
        <v>43</v>
      </c>
      <c r="C15" s="58" t="s">
        <v>31</v>
      </c>
      <c r="D15" s="12"/>
      <c r="E15" s="58" t="s">
        <v>31</v>
      </c>
      <c r="F15" s="12"/>
      <c r="G15" s="12" t="s">
        <v>44</v>
      </c>
      <c r="H15" s="12"/>
      <c r="I15" s="12" t="s">
        <v>45</v>
      </c>
      <c r="J15" s="12"/>
      <c r="K15" s="15">
        <v>19</v>
      </c>
      <c r="L15" s="12"/>
      <c r="M15" s="15">
        <v>19</v>
      </c>
      <c r="N15" s="12"/>
      <c r="O15" s="14">
        <v>788029</v>
      </c>
      <c r="P15" s="14"/>
      <c r="Q15" s="14">
        <v>772613548171</v>
      </c>
      <c r="R15" s="65"/>
      <c r="S15" s="14">
        <v>679617215956</v>
      </c>
      <c r="T15" s="14"/>
      <c r="U15" s="14">
        <v>0</v>
      </c>
      <c r="V15" s="14"/>
      <c r="W15" s="14">
        <v>0</v>
      </c>
      <c r="X15" s="14"/>
      <c r="Y15" s="14">
        <v>0</v>
      </c>
      <c r="Z15" s="14"/>
      <c r="AA15" s="14">
        <v>0</v>
      </c>
      <c r="AB15" s="14"/>
      <c r="AC15" s="14">
        <v>788029</v>
      </c>
      <c r="AD15" s="14"/>
      <c r="AE15" s="14">
        <v>882000</v>
      </c>
      <c r="AF15" s="14"/>
      <c r="AG15" s="14">
        <v>772613548171</v>
      </c>
      <c r="AH15" s="14"/>
      <c r="AI15" s="14">
        <v>694915601713</v>
      </c>
      <c r="AJ15" s="12"/>
      <c r="AK15" s="60">
        <v>0.11020000000000001</v>
      </c>
    </row>
    <row r="16" spans="1:37" ht="22.5" customHeight="1" x14ac:dyDescent="0.55000000000000004">
      <c r="A16" s="66" t="s">
        <v>251</v>
      </c>
      <c r="C16" s="59" t="s">
        <v>31</v>
      </c>
      <c r="D16" s="12"/>
      <c r="E16" s="59" t="s">
        <v>31</v>
      </c>
      <c r="F16" s="12"/>
      <c r="G16" s="17" t="s">
        <v>252</v>
      </c>
      <c r="H16" s="12"/>
      <c r="I16" s="17" t="s">
        <v>253</v>
      </c>
      <c r="J16" s="12"/>
      <c r="K16" s="16">
        <v>18</v>
      </c>
      <c r="L16" s="12"/>
      <c r="M16" s="16">
        <v>18</v>
      </c>
      <c r="N16" s="12"/>
      <c r="O16" s="18">
        <v>0</v>
      </c>
      <c r="P16" s="14"/>
      <c r="Q16" s="18">
        <v>0</v>
      </c>
      <c r="R16" s="65"/>
      <c r="S16" s="18">
        <v>0</v>
      </c>
      <c r="T16" s="14"/>
      <c r="U16" s="18">
        <v>100830</v>
      </c>
      <c r="V16" s="14"/>
      <c r="W16" s="18">
        <v>130014463173</v>
      </c>
      <c r="X16" s="14"/>
      <c r="Y16" s="18">
        <v>0</v>
      </c>
      <c r="Z16" s="14"/>
      <c r="AA16" s="18">
        <v>0</v>
      </c>
      <c r="AB16" s="14"/>
      <c r="AC16" s="18">
        <v>100830</v>
      </c>
      <c r="AD16" s="14"/>
      <c r="AE16" s="18">
        <v>1294526</v>
      </c>
      <c r="AF16" s="14"/>
      <c r="AG16" s="41">
        <v>130014463173</v>
      </c>
      <c r="AH16" s="38"/>
      <c r="AI16" s="41">
        <v>130503470288</v>
      </c>
      <c r="AJ16" s="12"/>
      <c r="AK16" s="61">
        <v>2.07E-2</v>
      </c>
    </row>
    <row r="17" spans="1:37" ht="22.5" customHeight="1" thickBot="1" x14ac:dyDescent="0.6">
      <c r="A17" s="64" t="s">
        <v>147</v>
      </c>
      <c r="O17" s="65"/>
      <c r="P17" s="65"/>
      <c r="Q17" s="100">
        <f>SUM(Q8:Q16)</f>
        <v>2746092243456</v>
      </c>
      <c r="R17" s="65"/>
      <c r="S17" s="100">
        <f>SUM(S8:S16)</f>
        <v>2497969068061</v>
      </c>
      <c r="T17" s="65"/>
      <c r="U17" s="65"/>
      <c r="V17" s="65"/>
      <c r="W17" s="100">
        <f>SUM(W8:W16)</f>
        <v>130014463173</v>
      </c>
      <c r="X17" s="65"/>
      <c r="Y17" s="65"/>
      <c r="Z17" s="65"/>
      <c r="AA17" s="100">
        <f>SUM(AA8:AA16)</f>
        <v>0</v>
      </c>
      <c r="AB17" s="65"/>
      <c r="AC17" s="65"/>
      <c r="AD17" s="65"/>
      <c r="AE17" s="65"/>
      <c r="AF17" s="65"/>
      <c r="AG17" s="100">
        <f>SUM(AG8:AG16)</f>
        <v>2876106706629</v>
      </c>
      <c r="AH17" s="69"/>
      <c r="AI17" s="100">
        <f>SUM(AI8:AI16)</f>
        <v>2692178335789</v>
      </c>
      <c r="AK17" s="101">
        <f>SUM(AK8:AK16)</f>
        <v>0.42669999999999997</v>
      </c>
    </row>
    <row r="18" spans="1:37" ht="22.5" customHeight="1" thickTop="1" x14ac:dyDescent="0.45">
      <c r="AI18" s="70"/>
    </row>
    <row r="19" spans="1:37" ht="22.5" customHeight="1" x14ac:dyDescent="0.45">
      <c r="AG19" s="70"/>
      <c r="AI19" s="70"/>
    </row>
    <row r="20" spans="1:37" ht="22.5" customHeight="1" x14ac:dyDescent="0.45">
      <c r="AG20" s="70"/>
      <c r="AI20" s="70"/>
    </row>
    <row r="21" spans="1:37" ht="22.5" customHeight="1" x14ac:dyDescent="0.45">
      <c r="AG21" s="70"/>
      <c r="AI21" s="70"/>
    </row>
    <row r="22" spans="1:37" ht="22.5" customHeight="1" x14ac:dyDescent="0.45">
      <c r="AG22" s="70"/>
      <c r="AI22" s="70"/>
    </row>
    <row r="23" spans="1:37" ht="22.5" customHeight="1" x14ac:dyDescent="0.45">
      <c r="AI23" s="70"/>
    </row>
    <row r="24" spans="1:37" ht="22.5" customHeight="1" x14ac:dyDescent="0.45">
      <c r="AI24" s="70"/>
    </row>
    <row r="25" spans="1:37" ht="22.5" customHeight="1" x14ac:dyDescent="0.45">
      <c r="AI25" s="70"/>
    </row>
    <row r="26" spans="1:37" ht="22.5" customHeight="1" x14ac:dyDescent="0.45">
      <c r="AI26" s="70"/>
    </row>
  </sheetData>
  <sheetProtection algorithmName="SHA-512" hashValue="8UG1EQJkKNEXJIK4WaWc3tM+411tPVwgzQV4tTOYZSiP9lwKyxpP/IQFSN/vPglXE7ioGYWSO0mbvOUaJgDNxw==" saltValue="5PYveM4N8Xit6yVRRPy8/Q==" spinCount="100000" sheet="1" objects="1" scenarios="1" selectLockedCells="1" autoFilter="0" selectUnlockedCells="1"/>
  <mergeCells count="28">
    <mergeCell ref="W7"/>
    <mergeCell ref="U6:W6"/>
    <mergeCell ref="K6:K7"/>
    <mergeCell ref="M6:M7"/>
    <mergeCell ref="A5:M5"/>
    <mergeCell ref="O6:O7"/>
    <mergeCell ref="Q6:Q7"/>
    <mergeCell ref="A6:A7"/>
    <mergeCell ref="C6:C7"/>
    <mergeCell ref="E6:E7"/>
    <mergeCell ref="G6:G7"/>
    <mergeCell ref="I6:I7"/>
    <mergeCell ref="A3:AK3"/>
    <mergeCell ref="A2:AK2"/>
    <mergeCell ref="A1:AK1"/>
    <mergeCell ref="AE6:AE7"/>
    <mergeCell ref="AG6:AG7"/>
    <mergeCell ref="AI6:AI7"/>
    <mergeCell ref="AK6:AK7"/>
    <mergeCell ref="AC5:AK5"/>
    <mergeCell ref="Y7"/>
    <mergeCell ref="AA7"/>
    <mergeCell ref="Y6:AA6"/>
    <mergeCell ref="U5:AA5"/>
    <mergeCell ref="AC6:AC7"/>
    <mergeCell ref="S6:S7"/>
    <mergeCell ref="O5:S5"/>
    <mergeCell ref="U7"/>
  </mergeCells>
  <printOptions horizontalCentered="1"/>
  <pageMargins left="0" right="0" top="0.75" bottom="0.75" header="0.3" footer="0.3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rightToLeft="1" view="pageBreakPreview" zoomScale="130" zoomScaleNormal="100" zoomScaleSheetLayoutView="130" workbookViewId="0">
      <selection activeCell="G8" sqref="G8"/>
    </sheetView>
  </sheetViews>
  <sheetFormatPr defaultColWidth="9.140625" defaultRowHeight="18.75" x14ac:dyDescent="0.45"/>
  <cols>
    <col min="1" max="1" width="22.85546875" style="1" bestFit="1" customWidth="1"/>
    <col min="2" max="2" width="1" style="1" customWidth="1"/>
    <col min="3" max="3" width="8.2851562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3" style="1" bestFit="1" customWidth="1"/>
    <col min="8" max="8" width="1" style="1" customWidth="1"/>
    <col min="9" max="9" width="17.7109375" style="1" customWidth="1"/>
    <col min="10" max="10" width="1" style="1" customWidth="1"/>
    <col min="11" max="11" width="25.85546875" style="1" customWidth="1"/>
    <col min="12" max="12" width="1" style="1" customWidth="1"/>
    <col min="13" max="13" width="9" style="1" bestFit="1" customWidth="1"/>
    <col min="14" max="14" width="1" style="1" customWidth="1"/>
    <col min="15" max="15" width="9.140625" style="1" customWidth="1"/>
    <col min="16" max="16384" width="9.140625" style="1"/>
  </cols>
  <sheetData>
    <row r="1" spans="1:13" ht="21" x14ac:dyDescent="0.45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3" ht="21" x14ac:dyDescent="0.45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ht="21" x14ac:dyDescent="0.45">
      <c r="A3" s="126" t="str">
        <f>سهام!A3</f>
        <v>برای ماه منتهی به 1399/10/30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5" spans="1:13" ht="21" x14ac:dyDescent="0.45">
      <c r="A5" s="129" t="s">
        <v>2</v>
      </c>
      <c r="C5" s="130" t="str">
        <f>سهام!Q5</f>
        <v>1399/10/30</v>
      </c>
      <c r="D5" s="130" t="s">
        <v>5</v>
      </c>
      <c r="E5" s="130" t="s">
        <v>5</v>
      </c>
      <c r="F5" s="130" t="s">
        <v>5</v>
      </c>
      <c r="G5" s="130" t="s">
        <v>5</v>
      </c>
      <c r="H5" s="130" t="s">
        <v>5</v>
      </c>
      <c r="I5" s="130" t="s">
        <v>5</v>
      </c>
      <c r="J5" s="130" t="s">
        <v>5</v>
      </c>
      <c r="K5" s="130" t="s">
        <v>5</v>
      </c>
      <c r="L5" s="130" t="s">
        <v>5</v>
      </c>
      <c r="M5" s="130" t="s">
        <v>5</v>
      </c>
    </row>
    <row r="6" spans="1:13" ht="21" x14ac:dyDescent="0.45">
      <c r="A6" s="130" t="s">
        <v>2</v>
      </c>
      <c r="C6" s="130" t="s">
        <v>6</v>
      </c>
      <c r="E6" s="130" t="s">
        <v>49</v>
      </c>
      <c r="G6" s="130" t="s">
        <v>50</v>
      </c>
      <c r="I6" s="130" t="s">
        <v>51</v>
      </c>
      <c r="K6" s="130" t="s">
        <v>52</v>
      </c>
      <c r="M6" s="130" t="s">
        <v>53</v>
      </c>
    </row>
    <row r="7" spans="1:13" x14ac:dyDescent="0.45">
      <c r="A7" s="1" t="s">
        <v>37</v>
      </c>
      <c r="C7" s="2">
        <v>910000</v>
      </c>
      <c r="E7" s="20">
        <v>982700</v>
      </c>
      <c r="F7" s="20"/>
      <c r="G7" s="28">
        <v>894257</v>
      </c>
      <c r="H7" s="5"/>
      <c r="I7" s="56">
        <v>-0.09</v>
      </c>
      <c r="K7" s="3">
        <v>813773870000</v>
      </c>
      <c r="M7" s="35"/>
    </row>
    <row r="8" spans="1:13" x14ac:dyDescent="0.45">
      <c r="A8" s="1" t="s">
        <v>30</v>
      </c>
      <c r="C8" s="1">
        <v>150000</v>
      </c>
      <c r="E8" s="20">
        <v>1000000</v>
      </c>
      <c r="F8" s="20"/>
      <c r="G8" s="20">
        <v>900000</v>
      </c>
      <c r="I8" s="56">
        <v>-0.1</v>
      </c>
      <c r="K8" s="20">
        <v>135000000000</v>
      </c>
    </row>
    <row r="9" spans="1:13" x14ac:dyDescent="0.45">
      <c r="G9" s="2"/>
      <c r="I9" s="3"/>
      <c r="K9" s="20"/>
    </row>
    <row r="10" spans="1:13" x14ac:dyDescent="0.45">
      <c r="G10" s="3"/>
      <c r="I10" s="24"/>
      <c r="K10" s="20"/>
    </row>
    <row r="11" spans="1:13" x14ac:dyDescent="0.45">
      <c r="G11" s="71"/>
      <c r="K11" s="20"/>
    </row>
  </sheetData>
  <mergeCells count="11">
    <mergeCell ref="A3:M3"/>
    <mergeCell ref="A2:M2"/>
    <mergeCell ref="A1:M1"/>
    <mergeCell ref="K6"/>
    <mergeCell ref="M6"/>
    <mergeCell ref="C5:M5"/>
    <mergeCell ref="A5:A6"/>
    <mergeCell ref="C6"/>
    <mergeCell ref="E6"/>
    <mergeCell ref="G6"/>
    <mergeCell ref="I6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"/>
  <sheetViews>
    <sheetView rightToLeft="1" view="pageBreakPreview" zoomScale="60" zoomScaleNormal="70" workbookViewId="0">
      <selection activeCell="AA11" sqref="AA11"/>
    </sheetView>
  </sheetViews>
  <sheetFormatPr defaultColWidth="9.140625" defaultRowHeight="18.75" x14ac:dyDescent="0.45"/>
  <cols>
    <col min="1" max="1" width="53.140625" style="55" bestFit="1" customWidth="1"/>
    <col min="2" max="2" width="1" style="55" customWidth="1"/>
    <col min="3" max="3" width="19.42578125" style="55" bestFit="1" customWidth="1"/>
    <col min="4" max="4" width="1" style="55" customWidth="1"/>
    <col min="5" max="5" width="11.5703125" style="55" bestFit="1" customWidth="1"/>
    <col min="6" max="6" width="1" style="55" customWidth="1"/>
    <col min="7" max="7" width="13.7109375" style="55" bestFit="1" customWidth="1"/>
    <col min="8" max="8" width="1" style="55" customWidth="1"/>
    <col min="9" max="9" width="24.28515625" style="55" bestFit="1" customWidth="1"/>
    <col min="10" max="10" width="1" style="55" customWidth="1"/>
    <col min="11" max="11" width="7.7109375" style="55" bestFit="1" customWidth="1"/>
    <col min="12" max="12" width="1" style="55" customWidth="1"/>
    <col min="13" max="13" width="18.85546875" style="55" bestFit="1" customWidth="1"/>
    <col min="14" max="14" width="1" style="55" customWidth="1"/>
    <col min="15" max="15" width="23.7109375" style="55" bestFit="1" customWidth="1"/>
    <col min="16" max="16" width="1" style="55" customWidth="1"/>
    <col min="17" max="17" width="7.7109375" style="55" bestFit="1" customWidth="1"/>
    <col min="18" max="18" width="1" style="55" customWidth="1"/>
    <col min="19" max="19" width="18.85546875" style="55" bestFit="1" customWidth="1"/>
    <col min="20" max="20" width="1" style="55" customWidth="1"/>
    <col min="21" max="21" width="7.7109375" style="55" bestFit="1" customWidth="1"/>
    <col min="22" max="22" width="1" style="55" customWidth="1"/>
    <col min="23" max="23" width="14.7109375" style="55" bestFit="1" customWidth="1"/>
    <col min="24" max="24" width="1" style="55" customWidth="1"/>
    <col min="25" max="25" width="7.7109375" style="55" bestFit="1" customWidth="1"/>
    <col min="26" max="26" width="1" style="55" customWidth="1"/>
    <col min="27" max="27" width="18.85546875" style="55" bestFit="1" customWidth="1"/>
    <col min="28" max="28" width="1" style="55" customWidth="1"/>
    <col min="29" max="29" width="23.7109375" style="55" bestFit="1" customWidth="1"/>
    <col min="30" max="30" width="1" style="55" customWidth="1"/>
    <col min="31" max="31" width="16.140625" style="72" customWidth="1"/>
    <col min="32" max="32" width="1" style="55" customWidth="1"/>
    <col min="33" max="33" width="9.140625" style="55" customWidth="1"/>
    <col min="34" max="16384" width="9.140625" style="55"/>
  </cols>
  <sheetData>
    <row r="1" spans="1:31" ht="30" x14ac:dyDescent="0.4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</row>
    <row r="2" spans="1:31" ht="30" x14ac:dyDescent="0.45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</row>
    <row r="3" spans="1:31" ht="30" x14ac:dyDescent="0.45">
      <c r="A3" s="123" t="str">
        <f>سهام!A3</f>
        <v>برای ماه منتهی به 1399/10/30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</row>
    <row r="5" spans="1:31" ht="30" x14ac:dyDescent="0.45">
      <c r="A5" s="125" t="s">
        <v>235</v>
      </c>
      <c r="B5" s="125" t="s">
        <v>235</v>
      </c>
      <c r="C5" s="125" t="s">
        <v>235</v>
      </c>
      <c r="D5" s="125" t="s">
        <v>235</v>
      </c>
      <c r="E5" s="125" t="s">
        <v>235</v>
      </c>
      <c r="F5" s="125" t="s">
        <v>235</v>
      </c>
      <c r="G5" s="125" t="s">
        <v>235</v>
      </c>
      <c r="H5" s="125" t="s">
        <v>235</v>
      </c>
      <c r="I5" s="125" t="s">
        <v>235</v>
      </c>
      <c r="K5" s="125" t="str">
        <f>سهام!C5</f>
        <v>1399/09/30</v>
      </c>
      <c r="L5" s="125" t="s">
        <v>221</v>
      </c>
      <c r="M5" s="125" t="s">
        <v>221</v>
      </c>
      <c r="N5" s="125" t="s">
        <v>221</v>
      </c>
      <c r="O5" s="125" t="s">
        <v>221</v>
      </c>
      <c r="Q5" s="125" t="s">
        <v>4</v>
      </c>
      <c r="R5" s="125" t="s">
        <v>4</v>
      </c>
      <c r="S5" s="125" t="s">
        <v>4</v>
      </c>
      <c r="T5" s="125" t="s">
        <v>4</v>
      </c>
      <c r="U5" s="125" t="s">
        <v>4</v>
      </c>
      <c r="V5" s="125" t="s">
        <v>4</v>
      </c>
      <c r="W5" s="125" t="s">
        <v>4</v>
      </c>
      <c r="Y5" s="125" t="str">
        <f>سهام!Q5</f>
        <v>1399/10/30</v>
      </c>
      <c r="Z5" s="125" t="s">
        <v>222</v>
      </c>
      <c r="AA5" s="125" t="s">
        <v>222</v>
      </c>
      <c r="AB5" s="125" t="s">
        <v>222</v>
      </c>
      <c r="AC5" s="125" t="s">
        <v>222</v>
      </c>
      <c r="AD5" s="125" t="s">
        <v>222</v>
      </c>
      <c r="AE5" s="125" t="s">
        <v>222</v>
      </c>
    </row>
    <row r="6" spans="1:31" ht="30" x14ac:dyDescent="0.45">
      <c r="A6" s="124" t="s">
        <v>236</v>
      </c>
      <c r="C6" s="124" t="s">
        <v>27</v>
      </c>
      <c r="E6" s="124" t="s">
        <v>28</v>
      </c>
      <c r="G6" s="124" t="s">
        <v>237</v>
      </c>
      <c r="I6" s="124" t="s">
        <v>25</v>
      </c>
      <c r="K6" s="124" t="s">
        <v>6</v>
      </c>
      <c r="M6" s="124" t="s">
        <v>7</v>
      </c>
      <c r="O6" s="124" t="s">
        <v>8</v>
      </c>
      <c r="Q6" s="125" t="s">
        <v>9</v>
      </c>
      <c r="R6" s="125" t="s">
        <v>9</v>
      </c>
      <c r="S6" s="125" t="s">
        <v>9</v>
      </c>
      <c r="U6" s="125" t="s">
        <v>10</v>
      </c>
      <c r="V6" s="125" t="s">
        <v>10</v>
      </c>
      <c r="W6" s="125" t="s">
        <v>10</v>
      </c>
      <c r="Y6" s="124" t="s">
        <v>6</v>
      </c>
      <c r="AA6" s="124" t="s">
        <v>7</v>
      </c>
      <c r="AC6" s="124" t="s">
        <v>8</v>
      </c>
      <c r="AE6" s="133" t="s">
        <v>54</v>
      </c>
    </row>
    <row r="7" spans="1:31" ht="30" x14ac:dyDescent="0.45">
      <c r="A7" s="125" t="s">
        <v>236</v>
      </c>
      <c r="C7" s="125" t="s">
        <v>27</v>
      </c>
      <c r="E7" s="125" t="s">
        <v>28</v>
      </c>
      <c r="G7" s="125" t="s">
        <v>237</v>
      </c>
      <c r="I7" s="125" t="s">
        <v>25</v>
      </c>
      <c r="K7" s="125" t="s">
        <v>6</v>
      </c>
      <c r="M7" s="125" t="s">
        <v>7</v>
      </c>
      <c r="O7" s="125" t="s">
        <v>8</v>
      </c>
      <c r="Q7" s="57" t="s">
        <v>6</v>
      </c>
      <c r="S7" s="57" t="s">
        <v>7</v>
      </c>
      <c r="U7" s="57" t="s">
        <v>6</v>
      </c>
      <c r="W7" s="57" t="s">
        <v>13</v>
      </c>
      <c r="Y7" s="125" t="s">
        <v>6</v>
      </c>
      <c r="AA7" s="125" t="s">
        <v>7</v>
      </c>
      <c r="AC7" s="125" t="s">
        <v>8</v>
      </c>
      <c r="AE7" s="134" t="s">
        <v>54</v>
      </c>
    </row>
  </sheetData>
  <mergeCells count="21">
    <mergeCell ref="U6:W6"/>
    <mergeCell ref="Y6:Y7"/>
    <mergeCell ref="AA6:AA7"/>
    <mergeCell ref="AC6:AC7"/>
    <mergeCell ref="AE6:AE7"/>
    <mergeCell ref="A2:AE2"/>
    <mergeCell ref="A1:AE1"/>
    <mergeCell ref="A3:AE3"/>
    <mergeCell ref="Y5:AE5"/>
    <mergeCell ref="A6:A7"/>
    <mergeCell ref="C6:C7"/>
    <mergeCell ref="E6:E7"/>
    <mergeCell ref="G6:G7"/>
    <mergeCell ref="I6:I7"/>
    <mergeCell ref="K6:K7"/>
    <mergeCell ref="M6:M7"/>
    <mergeCell ref="O6:O7"/>
    <mergeCell ref="Q6:S6"/>
    <mergeCell ref="A5:I5"/>
    <mergeCell ref="K5:O5"/>
    <mergeCell ref="Q5:W5"/>
  </mergeCells>
  <pageMargins left="0.7" right="0.7" top="0.75" bottom="0.75" header="0.3" footer="0.3"/>
  <pageSetup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rightToLeft="1" view="pageBreakPreview" zoomScale="80" zoomScaleNormal="100" zoomScaleSheetLayoutView="80" workbookViewId="0">
      <selection sqref="A1:S1"/>
    </sheetView>
  </sheetViews>
  <sheetFormatPr defaultColWidth="9.140625" defaultRowHeight="18.75" x14ac:dyDescent="0.45"/>
  <cols>
    <col min="1" max="1" width="26" style="62" customWidth="1"/>
    <col min="2" max="2" width="1" style="62" customWidth="1"/>
    <col min="3" max="3" width="23.28515625" style="62" bestFit="1" customWidth="1"/>
    <col min="4" max="4" width="1" style="62" customWidth="1"/>
    <col min="5" max="5" width="17.140625" style="62" customWidth="1"/>
    <col min="6" max="6" width="1" style="62" customWidth="1"/>
    <col min="7" max="7" width="12.42578125" style="62" customWidth="1"/>
    <col min="8" max="8" width="1" style="62" customWidth="1"/>
    <col min="9" max="9" width="8.140625" style="12" bestFit="1" customWidth="1"/>
    <col min="10" max="10" width="1" style="62" customWidth="1"/>
    <col min="11" max="11" width="19.28515625" style="62" bestFit="1" customWidth="1"/>
    <col min="12" max="12" width="1" style="62" customWidth="1"/>
    <col min="13" max="13" width="19" style="62" bestFit="1" customWidth="1"/>
    <col min="14" max="14" width="1" style="62" customWidth="1"/>
    <col min="15" max="15" width="20.42578125" style="62" bestFit="1" customWidth="1"/>
    <col min="16" max="16" width="1" style="62" customWidth="1"/>
    <col min="17" max="17" width="19.85546875" style="62" bestFit="1" customWidth="1"/>
    <col min="18" max="18" width="1" style="62" customWidth="1"/>
    <col min="19" max="19" width="12" style="67" customWidth="1"/>
    <col min="20" max="20" width="1" style="62" customWidth="1"/>
    <col min="21" max="21" width="19.7109375" style="62" bestFit="1" customWidth="1"/>
    <col min="22" max="22" width="24" style="62" bestFit="1" customWidth="1"/>
    <col min="23" max="16384" width="9.140625" style="62"/>
  </cols>
  <sheetData>
    <row r="1" spans="1:22" ht="21" x14ac:dyDescent="0.45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22" ht="21" x14ac:dyDescent="0.45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U2" s="70"/>
    </row>
    <row r="3" spans="1:22" ht="21" x14ac:dyDescent="0.45">
      <c r="A3" s="126" t="str">
        <f>سهام!A3</f>
        <v>برای ماه منتهی به 1399/10/30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5" spans="1:22" ht="21" x14ac:dyDescent="0.45">
      <c r="A5" s="129" t="s">
        <v>55</v>
      </c>
      <c r="C5" s="130" t="s">
        <v>56</v>
      </c>
      <c r="D5" s="130" t="s">
        <v>56</v>
      </c>
      <c r="E5" s="130" t="s">
        <v>56</v>
      </c>
      <c r="F5" s="130" t="s">
        <v>56</v>
      </c>
      <c r="G5" s="130" t="s">
        <v>56</v>
      </c>
      <c r="H5" s="130" t="s">
        <v>56</v>
      </c>
      <c r="I5" s="130" t="s">
        <v>56</v>
      </c>
      <c r="K5" s="130" t="str">
        <f>سهام!C5</f>
        <v>1399/09/30</v>
      </c>
      <c r="M5" s="130" t="s">
        <v>4</v>
      </c>
      <c r="N5" s="130" t="s">
        <v>4</v>
      </c>
      <c r="O5" s="130" t="s">
        <v>4</v>
      </c>
      <c r="Q5" s="130" t="str">
        <f>سهام!Q5</f>
        <v>1399/10/30</v>
      </c>
      <c r="R5" s="130" t="s">
        <v>5</v>
      </c>
      <c r="S5" s="130" t="s">
        <v>5</v>
      </c>
    </row>
    <row r="6" spans="1:22" ht="42" customHeight="1" x14ac:dyDescent="0.45">
      <c r="A6" s="130" t="s">
        <v>55</v>
      </c>
      <c r="C6" s="130" t="s">
        <v>57</v>
      </c>
      <c r="E6" s="130" t="s">
        <v>58</v>
      </c>
      <c r="G6" s="130" t="s">
        <v>59</v>
      </c>
      <c r="I6" s="130" t="s">
        <v>28</v>
      </c>
      <c r="K6" s="130" t="s">
        <v>60</v>
      </c>
      <c r="M6" s="130" t="s">
        <v>61</v>
      </c>
      <c r="O6" s="130" t="s">
        <v>62</v>
      </c>
      <c r="Q6" s="130" t="s">
        <v>60</v>
      </c>
      <c r="S6" s="128" t="s">
        <v>54</v>
      </c>
    </row>
    <row r="7" spans="1:22" ht="21" x14ac:dyDescent="0.55000000000000004">
      <c r="A7" s="64" t="s">
        <v>63</v>
      </c>
      <c r="C7" s="62" t="s">
        <v>64</v>
      </c>
      <c r="E7" s="62" t="s">
        <v>65</v>
      </c>
      <c r="G7" s="62" t="s">
        <v>66</v>
      </c>
      <c r="I7" s="38">
        <v>0</v>
      </c>
      <c r="K7" s="14">
        <v>57637991748</v>
      </c>
      <c r="L7" s="14"/>
      <c r="M7" s="38">
        <v>185237266437</v>
      </c>
      <c r="N7" s="38"/>
      <c r="O7" s="38">
        <v>-119289029544</v>
      </c>
      <c r="P7" s="14"/>
      <c r="Q7" s="14">
        <v>123586228641</v>
      </c>
      <c r="R7" s="12"/>
      <c r="S7" s="73">
        <v>1.9599999999999999E-2</v>
      </c>
      <c r="U7" s="82"/>
      <c r="V7" s="83"/>
    </row>
    <row r="8" spans="1:22" ht="21" x14ac:dyDescent="0.55000000000000004">
      <c r="A8" s="64" t="s">
        <v>63</v>
      </c>
      <c r="C8" s="62" t="s">
        <v>67</v>
      </c>
      <c r="E8" s="62" t="s">
        <v>68</v>
      </c>
      <c r="G8" s="62" t="s">
        <v>69</v>
      </c>
      <c r="I8" s="38">
        <v>0</v>
      </c>
      <c r="K8" s="14">
        <v>30000000</v>
      </c>
      <c r="L8" s="14"/>
      <c r="M8" s="38">
        <v>29234520572</v>
      </c>
      <c r="N8" s="38"/>
      <c r="O8" s="38">
        <v>-29234520572</v>
      </c>
      <c r="P8" s="14"/>
      <c r="Q8" s="14">
        <v>30000000</v>
      </c>
      <c r="R8" s="12"/>
      <c r="S8" s="73">
        <v>0</v>
      </c>
      <c r="U8" s="82"/>
      <c r="V8" s="83"/>
    </row>
    <row r="9" spans="1:22" ht="21" x14ac:dyDescent="0.55000000000000004">
      <c r="A9" s="64" t="s">
        <v>70</v>
      </c>
      <c r="C9" s="62" t="s">
        <v>71</v>
      </c>
      <c r="E9" s="62" t="s">
        <v>65</v>
      </c>
      <c r="G9" s="62" t="s">
        <v>72</v>
      </c>
      <c r="I9" s="38">
        <v>0</v>
      </c>
      <c r="K9" s="14">
        <v>153379180043</v>
      </c>
      <c r="L9" s="14"/>
      <c r="M9" s="38">
        <v>160726641094</v>
      </c>
      <c r="N9" s="38"/>
      <c r="O9" s="38">
        <v>-314102983140</v>
      </c>
      <c r="P9" s="14"/>
      <c r="Q9" s="14">
        <v>2837997</v>
      </c>
      <c r="R9" s="12"/>
      <c r="S9" s="73">
        <v>0</v>
      </c>
      <c r="U9" s="82"/>
      <c r="V9" s="83"/>
    </row>
    <row r="10" spans="1:22" ht="21" x14ac:dyDescent="0.55000000000000004">
      <c r="A10" s="64" t="s">
        <v>73</v>
      </c>
      <c r="C10" s="62" t="s">
        <v>74</v>
      </c>
      <c r="E10" s="62" t="s">
        <v>65</v>
      </c>
      <c r="G10" s="62" t="s">
        <v>75</v>
      </c>
      <c r="I10" s="38">
        <v>0</v>
      </c>
      <c r="K10" s="14">
        <v>965638</v>
      </c>
      <c r="L10" s="14"/>
      <c r="M10" s="38">
        <v>7915</v>
      </c>
      <c r="N10" s="38"/>
      <c r="O10" s="38">
        <v>0</v>
      </c>
      <c r="P10" s="14"/>
      <c r="Q10" s="14">
        <v>973553</v>
      </c>
      <c r="R10" s="12"/>
      <c r="S10" s="73">
        <v>0</v>
      </c>
      <c r="U10" s="82"/>
      <c r="V10" s="83"/>
    </row>
    <row r="11" spans="1:22" ht="21" x14ac:dyDescent="0.55000000000000004">
      <c r="A11" s="64" t="s">
        <v>78</v>
      </c>
      <c r="C11" s="62" t="s">
        <v>79</v>
      </c>
      <c r="E11" s="62" t="s">
        <v>65</v>
      </c>
      <c r="G11" s="62" t="s">
        <v>80</v>
      </c>
      <c r="I11" s="45">
        <v>0</v>
      </c>
      <c r="K11" s="14">
        <v>19840558967</v>
      </c>
      <c r="L11" s="14"/>
      <c r="M11" s="38">
        <v>12657540409</v>
      </c>
      <c r="N11" s="38"/>
      <c r="O11" s="38">
        <v>-19839808967</v>
      </c>
      <c r="P11" s="14"/>
      <c r="Q11" s="14">
        <v>12658290409</v>
      </c>
      <c r="R11" s="12"/>
      <c r="S11" s="73">
        <v>2E-3</v>
      </c>
      <c r="U11" s="82"/>
      <c r="V11" s="83"/>
    </row>
    <row r="12" spans="1:22" ht="21" x14ac:dyDescent="0.55000000000000004">
      <c r="A12" s="64" t="s">
        <v>81</v>
      </c>
      <c r="C12" s="62" t="s">
        <v>82</v>
      </c>
      <c r="E12" s="62" t="s">
        <v>77</v>
      </c>
      <c r="G12" s="62" t="s">
        <v>83</v>
      </c>
      <c r="I12" s="38">
        <v>20</v>
      </c>
      <c r="K12" s="14">
        <v>370000000000</v>
      </c>
      <c r="L12" s="14"/>
      <c r="M12" s="38">
        <v>0</v>
      </c>
      <c r="N12" s="38"/>
      <c r="O12" s="38">
        <v>0</v>
      </c>
      <c r="P12" s="14"/>
      <c r="Q12" s="14">
        <v>370000000000</v>
      </c>
      <c r="R12" s="12"/>
      <c r="S12" s="73">
        <v>5.8599999999999999E-2</v>
      </c>
      <c r="U12" s="82"/>
      <c r="V12" s="83"/>
    </row>
    <row r="13" spans="1:22" ht="21" x14ac:dyDescent="0.55000000000000004">
      <c r="A13" s="64" t="s">
        <v>84</v>
      </c>
      <c r="C13" s="62" t="s">
        <v>85</v>
      </c>
      <c r="E13" s="62" t="s">
        <v>77</v>
      </c>
      <c r="G13" s="62" t="s">
        <v>83</v>
      </c>
      <c r="I13" s="38">
        <v>20</v>
      </c>
      <c r="K13" s="14">
        <v>400000000000</v>
      </c>
      <c r="L13" s="14"/>
      <c r="M13" s="38">
        <v>0</v>
      </c>
      <c r="N13" s="38"/>
      <c r="O13" s="38">
        <v>0</v>
      </c>
      <c r="P13" s="14"/>
      <c r="Q13" s="14">
        <v>400000000000</v>
      </c>
      <c r="R13" s="12"/>
      <c r="S13" s="73">
        <v>6.3399999999999998E-2</v>
      </c>
      <c r="U13" s="82"/>
      <c r="V13" s="83"/>
    </row>
    <row r="14" spans="1:22" ht="21" x14ac:dyDescent="0.55000000000000004">
      <c r="A14" s="64" t="s">
        <v>84</v>
      </c>
      <c r="C14" s="62" t="s">
        <v>86</v>
      </c>
      <c r="E14" s="62" t="s">
        <v>65</v>
      </c>
      <c r="G14" s="62" t="s">
        <v>83</v>
      </c>
      <c r="I14" s="38">
        <v>0</v>
      </c>
      <c r="K14" s="14">
        <v>1000000</v>
      </c>
      <c r="L14" s="14"/>
      <c r="M14" s="38">
        <v>6575350685</v>
      </c>
      <c r="N14" s="38"/>
      <c r="O14" s="38">
        <v>-6575600685</v>
      </c>
      <c r="P14" s="14"/>
      <c r="Q14" s="14">
        <v>750000</v>
      </c>
      <c r="R14" s="12"/>
      <c r="S14" s="73">
        <v>0</v>
      </c>
      <c r="U14" s="82"/>
      <c r="V14" s="83"/>
    </row>
    <row r="15" spans="1:22" ht="21" x14ac:dyDescent="0.55000000000000004">
      <c r="A15" s="64" t="s">
        <v>81</v>
      </c>
      <c r="C15" s="62" t="s">
        <v>87</v>
      </c>
      <c r="E15" s="62" t="s">
        <v>65</v>
      </c>
      <c r="G15" s="62" t="s">
        <v>83</v>
      </c>
      <c r="I15" s="38">
        <v>0</v>
      </c>
      <c r="K15" s="14">
        <v>750000</v>
      </c>
      <c r="L15" s="14"/>
      <c r="M15" s="38">
        <v>6082197945</v>
      </c>
      <c r="N15" s="38"/>
      <c r="O15" s="38">
        <v>-6082197945</v>
      </c>
      <c r="P15" s="14"/>
      <c r="Q15" s="14">
        <v>750000</v>
      </c>
      <c r="R15" s="12"/>
      <c r="S15" s="73">
        <v>0</v>
      </c>
      <c r="U15" s="82"/>
      <c r="V15" s="83"/>
    </row>
    <row r="16" spans="1:22" ht="21" x14ac:dyDescent="0.55000000000000004">
      <c r="A16" s="64" t="s">
        <v>73</v>
      </c>
      <c r="C16" s="62" t="s">
        <v>88</v>
      </c>
      <c r="E16" s="62" t="s">
        <v>68</v>
      </c>
      <c r="G16" s="62" t="s">
        <v>89</v>
      </c>
      <c r="I16" s="38">
        <v>0</v>
      </c>
      <c r="K16" s="14">
        <v>1100000</v>
      </c>
      <c r="L16" s="14"/>
      <c r="M16" s="38">
        <v>0</v>
      </c>
      <c r="N16" s="38"/>
      <c r="O16" s="38">
        <v>0</v>
      </c>
      <c r="P16" s="14"/>
      <c r="Q16" s="14">
        <v>1100000</v>
      </c>
      <c r="R16" s="12"/>
      <c r="S16" s="73">
        <v>0</v>
      </c>
      <c r="U16" s="82"/>
      <c r="V16" s="83"/>
    </row>
    <row r="17" spans="1:22" ht="21" x14ac:dyDescent="0.55000000000000004">
      <c r="A17" s="64" t="s">
        <v>119</v>
      </c>
      <c r="C17" s="62" t="s">
        <v>238</v>
      </c>
      <c r="E17" s="62" t="s">
        <v>65</v>
      </c>
      <c r="G17" s="62" t="s">
        <v>239</v>
      </c>
      <c r="I17" s="38">
        <v>0</v>
      </c>
      <c r="K17" s="14">
        <v>13150684931</v>
      </c>
      <c r="L17" s="14"/>
      <c r="M17" s="38">
        <v>13150684931</v>
      </c>
      <c r="N17" s="38"/>
      <c r="O17" s="38">
        <v>-26301369862</v>
      </c>
      <c r="P17" s="14"/>
      <c r="Q17" s="14">
        <v>0</v>
      </c>
      <c r="R17" s="12"/>
      <c r="S17" s="73">
        <v>0</v>
      </c>
      <c r="U17" s="82"/>
      <c r="V17" s="83"/>
    </row>
    <row r="18" spans="1:22" ht="21" x14ac:dyDescent="0.55000000000000004">
      <c r="A18" s="64" t="s">
        <v>90</v>
      </c>
      <c r="C18" s="62" t="s">
        <v>91</v>
      </c>
      <c r="E18" s="62" t="s">
        <v>77</v>
      </c>
      <c r="G18" s="62" t="s">
        <v>92</v>
      </c>
      <c r="I18" s="38">
        <v>18</v>
      </c>
      <c r="K18" s="14">
        <v>180000000000</v>
      </c>
      <c r="L18" s="14"/>
      <c r="M18" s="38">
        <v>0</v>
      </c>
      <c r="N18" s="38"/>
      <c r="O18" s="38">
        <v>-180000000000</v>
      </c>
      <c r="P18" s="14"/>
      <c r="Q18" s="14">
        <v>0</v>
      </c>
      <c r="R18" s="12"/>
      <c r="S18" s="73">
        <v>0</v>
      </c>
      <c r="U18" s="82"/>
      <c r="V18" s="83"/>
    </row>
    <row r="19" spans="1:22" ht="21" x14ac:dyDescent="0.55000000000000004">
      <c r="A19" s="64" t="s">
        <v>81</v>
      </c>
      <c r="C19" s="62" t="s">
        <v>94</v>
      </c>
      <c r="E19" s="62" t="s">
        <v>68</v>
      </c>
      <c r="G19" s="62" t="s">
        <v>95</v>
      </c>
      <c r="I19" s="38">
        <v>0</v>
      </c>
      <c r="K19" s="14">
        <v>1000000</v>
      </c>
      <c r="L19" s="14"/>
      <c r="M19" s="38">
        <v>0</v>
      </c>
      <c r="N19" s="38"/>
      <c r="O19" s="38">
        <v>0</v>
      </c>
      <c r="P19" s="14"/>
      <c r="Q19" s="14">
        <v>1000000</v>
      </c>
      <c r="R19" s="12"/>
      <c r="S19" s="73">
        <v>0</v>
      </c>
      <c r="U19" s="82"/>
      <c r="V19" s="83"/>
    </row>
    <row r="20" spans="1:22" ht="21" x14ac:dyDescent="0.55000000000000004">
      <c r="A20" s="64" t="s">
        <v>84</v>
      </c>
      <c r="C20" s="62" t="s">
        <v>96</v>
      </c>
      <c r="E20" s="62" t="s">
        <v>68</v>
      </c>
      <c r="G20" s="62" t="s">
        <v>95</v>
      </c>
      <c r="I20" s="38">
        <v>0</v>
      </c>
      <c r="K20" s="14">
        <v>1000000</v>
      </c>
      <c r="L20" s="14"/>
      <c r="M20" s="38">
        <v>0</v>
      </c>
      <c r="N20" s="38"/>
      <c r="O20" s="38">
        <v>0</v>
      </c>
      <c r="P20" s="14"/>
      <c r="Q20" s="14">
        <v>1000000</v>
      </c>
      <c r="R20" s="12"/>
      <c r="S20" s="73">
        <v>0</v>
      </c>
      <c r="U20" s="82"/>
      <c r="V20" s="83"/>
    </row>
    <row r="21" spans="1:22" ht="21" x14ac:dyDescent="0.55000000000000004">
      <c r="A21" s="64" t="s">
        <v>120</v>
      </c>
      <c r="C21" s="62" t="s">
        <v>207</v>
      </c>
      <c r="E21" s="62" t="s">
        <v>65</v>
      </c>
      <c r="G21" s="62" t="s">
        <v>208</v>
      </c>
      <c r="I21" s="38">
        <v>0</v>
      </c>
      <c r="K21" s="14">
        <v>1000000</v>
      </c>
      <c r="L21" s="14"/>
      <c r="M21" s="38">
        <v>8219</v>
      </c>
      <c r="N21" s="38"/>
      <c r="O21" s="38">
        <v>0</v>
      </c>
      <c r="P21" s="14"/>
      <c r="Q21" s="14">
        <v>1008219</v>
      </c>
      <c r="R21" s="12"/>
      <c r="S21" s="73">
        <v>0</v>
      </c>
      <c r="U21" s="82"/>
      <c r="V21" s="83"/>
    </row>
    <row r="22" spans="1:22" ht="21" x14ac:dyDescent="0.55000000000000004">
      <c r="A22" s="64" t="s">
        <v>78</v>
      </c>
      <c r="C22" s="62" t="s">
        <v>97</v>
      </c>
      <c r="E22" s="62" t="s">
        <v>77</v>
      </c>
      <c r="G22" s="62" t="s">
        <v>98</v>
      </c>
      <c r="I22" s="38">
        <v>20</v>
      </c>
      <c r="K22" s="14">
        <v>443000000000</v>
      </c>
      <c r="L22" s="14"/>
      <c r="M22" s="38">
        <v>0</v>
      </c>
      <c r="N22" s="38"/>
      <c r="O22" s="38">
        <v>0</v>
      </c>
      <c r="P22" s="14"/>
      <c r="Q22" s="14">
        <v>443000000000</v>
      </c>
      <c r="R22" s="12"/>
      <c r="S22" s="73">
        <v>7.0199999999999999E-2</v>
      </c>
      <c r="U22" s="82"/>
      <c r="V22" s="83"/>
    </row>
    <row r="23" spans="1:22" ht="21" x14ac:dyDescent="0.55000000000000004">
      <c r="A23" s="64" t="s">
        <v>78</v>
      </c>
      <c r="C23" s="62" t="s">
        <v>99</v>
      </c>
      <c r="E23" s="62" t="s">
        <v>77</v>
      </c>
      <c r="G23" s="62" t="s">
        <v>98</v>
      </c>
      <c r="I23" s="38">
        <v>20</v>
      </c>
      <c r="K23" s="14">
        <v>300000000000</v>
      </c>
      <c r="L23" s="14"/>
      <c r="M23" s="38">
        <v>0</v>
      </c>
      <c r="N23" s="38"/>
      <c r="O23" s="38">
        <v>0</v>
      </c>
      <c r="P23" s="14"/>
      <c r="Q23" s="14">
        <v>300000000000</v>
      </c>
      <c r="R23" s="12"/>
      <c r="S23" s="73">
        <v>4.7600000000000003E-2</v>
      </c>
      <c r="U23" s="82"/>
      <c r="V23" s="83"/>
    </row>
    <row r="24" spans="1:22" ht="21" x14ac:dyDescent="0.55000000000000004">
      <c r="A24" s="64" t="s">
        <v>100</v>
      </c>
      <c r="C24" s="62" t="s">
        <v>101</v>
      </c>
      <c r="E24" s="62" t="s">
        <v>77</v>
      </c>
      <c r="G24" s="62" t="s">
        <v>98</v>
      </c>
      <c r="I24" s="38">
        <v>20</v>
      </c>
      <c r="K24" s="14">
        <v>27000000000</v>
      </c>
      <c r="L24" s="14"/>
      <c r="M24" s="38">
        <v>0</v>
      </c>
      <c r="N24" s="38"/>
      <c r="O24" s="38">
        <v>0</v>
      </c>
      <c r="P24" s="14"/>
      <c r="Q24" s="14">
        <v>27000000000</v>
      </c>
      <c r="R24" s="12"/>
      <c r="S24" s="73">
        <v>4.3E-3</v>
      </c>
      <c r="U24" s="82"/>
      <c r="V24" s="83"/>
    </row>
    <row r="25" spans="1:22" ht="21" x14ac:dyDescent="0.55000000000000004">
      <c r="A25" s="64" t="s">
        <v>214</v>
      </c>
      <c r="C25" s="62" t="s">
        <v>215</v>
      </c>
      <c r="E25" s="62" t="s">
        <v>65</v>
      </c>
      <c r="G25" s="62" t="s">
        <v>216</v>
      </c>
      <c r="I25" s="38">
        <v>0</v>
      </c>
      <c r="K25" s="14">
        <v>5918816438</v>
      </c>
      <c r="L25" s="14"/>
      <c r="M25" s="38">
        <v>5917808219</v>
      </c>
      <c r="N25" s="38"/>
      <c r="O25" s="38">
        <v>-11835874657</v>
      </c>
      <c r="P25" s="14"/>
      <c r="Q25" s="14">
        <v>750000</v>
      </c>
      <c r="R25" s="12"/>
      <c r="S25" s="73">
        <v>0</v>
      </c>
      <c r="U25" s="82"/>
      <c r="V25" s="83"/>
    </row>
    <row r="26" spans="1:22" ht="21" x14ac:dyDescent="0.55000000000000004">
      <c r="A26" s="64" t="s">
        <v>214</v>
      </c>
      <c r="C26" s="62" t="s">
        <v>217</v>
      </c>
      <c r="E26" s="62" t="s">
        <v>77</v>
      </c>
      <c r="G26" s="62" t="s">
        <v>216</v>
      </c>
      <c r="I26" s="38">
        <v>18</v>
      </c>
      <c r="K26" s="14">
        <v>400000000000</v>
      </c>
      <c r="L26" s="14"/>
      <c r="M26" s="38">
        <v>0</v>
      </c>
      <c r="N26" s="38"/>
      <c r="O26" s="38">
        <v>0</v>
      </c>
      <c r="P26" s="14"/>
      <c r="Q26" s="14">
        <v>400000000000</v>
      </c>
      <c r="R26" s="12"/>
      <c r="S26" s="73">
        <v>6.3399999999999998E-2</v>
      </c>
      <c r="U26" s="82"/>
      <c r="V26" s="83"/>
    </row>
    <row r="27" spans="1:22" ht="21" x14ac:dyDescent="0.55000000000000004">
      <c r="A27" s="66" t="s">
        <v>119</v>
      </c>
      <c r="C27" s="77" t="s">
        <v>240</v>
      </c>
      <c r="E27" s="77" t="s">
        <v>77</v>
      </c>
      <c r="G27" s="77" t="s">
        <v>241</v>
      </c>
      <c r="I27" s="38">
        <v>20</v>
      </c>
      <c r="K27" s="18">
        <v>800000000000</v>
      </c>
      <c r="L27" s="14"/>
      <c r="M27" s="41">
        <v>0</v>
      </c>
      <c r="N27" s="38"/>
      <c r="O27" s="41">
        <v>0</v>
      </c>
      <c r="P27" s="14"/>
      <c r="Q27" s="18">
        <v>800000000000</v>
      </c>
      <c r="R27" s="12"/>
      <c r="S27" s="74">
        <v>0.1268</v>
      </c>
      <c r="U27" s="82"/>
      <c r="V27" s="83"/>
    </row>
    <row r="28" spans="1:22" s="64" customFormat="1" ht="21" x14ac:dyDescent="0.55000000000000004">
      <c r="A28" s="64" t="s">
        <v>147</v>
      </c>
      <c r="I28" s="13"/>
      <c r="K28" s="19">
        <f>SUM(K7:K27)</f>
        <v>3169964047765</v>
      </c>
      <c r="L28" s="19"/>
      <c r="M28" s="19">
        <f>SUM(M7:M27)</f>
        <v>419582026426</v>
      </c>
      <c r="N28" s="19"/>
      <c r="O28" s="19">
        <f>SUM(O7:O27)</f>
        <v>-713261385372</v>
      </c>
      <c r="P28" s="19"/>
      <c r="Q28" s="19">
        <f>SUM(Q7:Q27)</f>
        <v>2876284688819</v>
      </c>
      <c r="R28" s="13"/>
      <c r="S28" s="75">
        <f>SUM(S7:S27)</f>
        <v>0.45589999999999997</v>
      </c>
      <c r="U28" s="84"/>
    </row>
    <row r="29" spans="1:22" x14ac:dyDescent="0.45">
      <c r="K29" s="15"/>
      <c r="L29" s="12"/>
      <c r="M29" s="12"/>
      <c r="N29" s="12"/>
      <c r="O29" s="12"/>
      <c r="P29" s="12"/>
      <c r="Q29" s="15"/>
      <c r="R29" s="12"/>
      <c r="S29" s="58"/>
      <c r="U29" s="65"/>
    </row>
    <row r="30" spans="1:22" x14ac:dyDescent="0.45">
      <c r="O30" s="65"/>
      <c r="Q30" s="70"/>
    </row>
  </sheetData>
  <sheetProtection algorithmName="SHA-512" hashValue="csDMAP7671Z0rG/73ytJZuRl6W+lDogYmnoJ+kx0g58eELBY/MsBrkN/muXRTg935eL9v7r8aCsHgKejPVJMNw==" saltValue="pCBo6l1oXHts4PeIBXGaHQ==" spinCount="100000" sheet="1" objects="1" scenarios="1" selectLockedCells="1" autoFilter="0" selectUnlockedCells="1"/>
  <mergeCells count="17">
    <mergeCell ref="G6"/>
    <mergeCell ref="I6"/>
    <mergeCell ref="C5:I5"/>
    <mergeCell ref="A3:S3"/>
    <mergeCell ref="A2:S2"/>
    <mergeCell ref="A1:S1"/>
    <mergeCell ref="Q6"/>
    <mergeCell ref="S6"/>
    <mergeCell ref="Q5:S5"/>
    <mergeCell ref="K6"/>
    <mergeCell ref="K5"/>
    <mergeCell ref="M6"/>
    <mergeCell ref="O6"/>
    <mergeCell ref="M5:O5"/>
    <mergeCell ref="A5:A6"/>
    <mergeCell ref="C6"/>
    <mergeCell ref="E6"/>
  </mergeCells>
  <printOptions horizontalCentered="1"/>
  <pageMargins left="0" right="0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rightToLeft="1" view="pageBreakPreview" zoomScaleNormal="100" zoomScaleSheetLayoutView="100" workbookViewId="0">
      <selection sqref="A1:S1"/>
    </sheetView>
  </sheetViews>
  <sheetFormatPr defaultColWidth="9.140625" defaultRowHeight="18" customHeight="1" x14ac:dyDescent="0.25"/>
  <cols>
    <col min="1" max="1" width="35.140625" style="12" customWidth="1"/>
    <col min="2" max="2" width="1" style="12" customWidth="1"/>
    <col min="3" max="3" width="14" style="12" bestFit="1" customWidth="1"/>
    <col min="4" max="4" width="1" style="12" customWidth="1"/>
    <col min="5" max="5" width="16.7109375" style="12" customWidth="1"/>
    <col min="6" max="6" width="1" style="12" customWidth="1"/>
    <col min="7" max="7" width="12" style="12" customWidth="1"/>
    <col min="8" max="8" width="1" style="12" customWidth="1"/>
    <col min="9" max="9" width="18.28515625" style="12" customWidth="1"/>
    <col min="10" max="10" width="0.85546875" style="12" customWidth="1"/>
    <col min="11" max="11" width="18.28515625" style="12" customWidth="1"/>
    <col min="12" max="12" width="1" style="12" customWidth="1"/>
    <col min="13" max="13" width="18.28515625" style="12" customWidth="1"/>
    <col min="14" max="14" width="1" style="12" customWidth="1"/>
    <col min="15" max="15" width="18.28515625" style="12" customWidth="1"/>
    <col min="16" max="16" width="1" style="12" customWidth="1"/>
    <col min="17" max="17" width="18.28515625" style="12" customWidth="1"/>
    <col min="18" max="18" width="1" style="12" customWidth="1"/>
    <col min="19" max="19" width="18.28515625" style="12" customWidth="1"/>
    <col min="20" max="20" width="1" style="12" customWidth="1"/>
    <col min="21" max="21" width="16.5703125" style="12" bestFit="1" customWidth="1"/>
    <col min="22" max="22" width="16" style="12" bestFit="1" customWidth="1"/>
    <col min="23" max="16384" width="9.140625" style="12"/>
  </cols>
  <sheetData>
    <row r="1" spans="1:21" ht="18" customHeight="1" x14ac:dyDescent="0.25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21" ht="18" customHeight="1" x14ac:dyDescent="0.25">
      <c r="A2" s="126" t="s">
        <v>102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21" ht="18" customHeight="1" x14ac:dyDescent="0.25">
      <c r="A3" s="126" t="str">
        <f>سهام!A3</f>
        <v>برای ماه منتهی به 1399/10/30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21" ht="18" customHeight="1" x14ac:dyDescent="0.25">
      <c r="A4" s="130" t="s">
        <v>103</v>
      </c>
      <c r="B4" s="130" t="s">
        <v>103</v>
      </c>
      <c r="C4" s="130" t="s">
        <v>103</v>
      </c>
      <c r="D4" s="130" t="s">
        <v>103</v>
      </c>
      <c r="E4" s="130" t="s">
        <v>103</v>
      </c>
      <c r="F4" s="130" t="s">
        <v>103</v>
      </c>
      <c r="G4" s="130" t="s">
        <v>103</v>
      </c>
      <c r="I4" s="130" t="s">
        <v>104</v>
      </c>
      <c r="J4" s="130" t="s">
        <v>104</v>
      </c>
      <c r="K4" s="130" t="s">
        <v>104</v>
      </c>
      <c r="L4" s="130" t="s">
        <v>104</v>
      </c>
      <c r="M4" s="130" t="s">
        <v>104</v>
      </c>
      <c r="O4" s="130" t="s">
        <v>105</v>
      </c>
      <c r="P4" s="130" t="s">
        <v>105</v>
      </c>
      <c r="Q4" s="130" t="s">
        <v>105</v>
      </c>
      <c r="R4" s="130" t="s">
        <v>105</v>
      </c>
      <c r="S4" s="130" t="s">
        <v>105</v>
      </c>
    </row>
    <row r="5" spans="1:21" ht="18" customHeight="1" x14ac:dyDescent="0.25">
      <c r="A5" s="130" t="s">
        <v>106</v>
      </c>
      <c r="C5" s="130" t="s">
        <v>107</v>
      </c>
      <c r="E5" s="130" t="s">
        <v>27</v>
      </c>
      <c r="G5" s="130" t="s">
        <v>28</v>
      </c>
      <c r="I5" s="130" t="s">
        <v>108</v>
      </c>
      <c r="K5" s="130" t="s">
        <v>109</v>
      </c>
      <c r="M5" s="130" t="s">
        <v>110</v>
      </c>
      <c r="O5" s="135" t="s">
        <v>108</v>
      </c>
      <c r="Q5" s="130" t="s">
        <v>109</v>
      </c>
      <c r="S5" s="130" t="s">
        <v>110</v>
      </c>
    </row>
    <row r="6" spans="1:21" ht="18" customHeight="1" x14ac:dyDescent="0.25">
      <c r="A6" s="12" t="s">
        <v>30</v>
      </c>
      <c r="C6" s="12" t="s">
        <v>111</v>
      </c>
      <c r="E6" s="12" t="s">
        <v>33</v>
      </c>
      <c r="G6" s="14">
        <v>18</v>
      </c>
      <c r="H6" s="14"/>
      <c r="I6" s="14">
        <v>2205713408</v>
      </c>
      <c r="J6" s="14"/>
      <c r="K6" s="14">
        <v>0</v>
      </c>
      <c r="L6" s="14"/>
      <c r="M6" s="14">
        <v>2205713408</v>
      </c>
      <c r="N6" s="14"/>
      <c r="O6" s="51">
        <v>25973808555</v>
      </c>
      <c r="P6" s="14"/>
      <c r="Q6" s="14">
        <v>0</v>
      </c>
      <c r="R6" s="14"/>
      <c r="S6" s="14">
        <v>25973808555</v>
      </c>
      <c r="U6" s="14"/>
    </row>
    <row r="7" spans="1:21" ht="18" customHeight="1" x14ac:dyDescent="0.25">
      <c r="A7" s="12" t="s">
        <v>40</v>
      </c>
      <c r="C7" s="12" t="s">
        <v>111</v>
      </c>
      <c r="E7" s="12" t="s">
        <v>42</v>
      </c>
      <c r="G7" s="14">
        <v>16</v>
      </c>
      <c r="H7" s="14"/>
      <c r="I7" s="14">
        <v>5210907188</v>
      </c>
      <c r="J7" s="14"/>
      <c r="K7" s="14">
        <v>0</v>
      </c>
      <c r="L7" s="14"/>
      <c r="M7" s="14">
        <v>5210907188</v>
      </c>
      <c r="N7" s="14"/>
      <c r="O7" s="51">
        <v>58971246273</v>
      </c>
      <c r="P7" s="14"/>
      <c r="Q7" s="14">
        <v>0</v>
      </c>
      <c r="R7" s="14"/>
      <c r="S7" s="14">
        <v>58971246273</v>
      </c>
      <c r="U7" s="14"/>
    </row>
    <row r="8" spans="1:21" ht="18" customHeight="1" x14ac:dyDescent="0.25">
      <c r="A8" s="12" t="s">
        <v>37</v>
      </c>
      <c r="C8" s="12" t="s">
        <v>111</v>
      </c>
      <c r="E8" s="12" t="s">
        <v>39</v>
      </c>
      <c r="G8" s="14">
        <v>16</v>
      </c>
      <c r="H8" s="14"/>
      <c r="I8" s="14">
        <v>11838039708</v>
      </c>
      <c r="J8" s="14"/>
      <c r="K8" s="14">
        <v>0</v>
      </c>
      <c r="L8" s="14"/>
      <c r="M8" s="14">
        <v>11838039708</v>
      </c>
      <c r="N8" s="14"/>
      <c r="O8" s="51">
        <v>108990871374</v>
      </c>
      <c r="P8" s="14"/>
      <c r="Q8" s="14">
        <v>0</v>
      </c>
      <c r="R8" s="14"/>
      <c r="S8" s="14">
        <v>108990871374</v>
      </c>
      <c r="U8" s="14"/>
    </row>
    <row r="9" spans="1:21" ht="18" customHeight="1" x14ac:dyDescent="0.25">
      <c r="A9" s="12" t="s">
        <v>112</v>
      </c>
      <c r="C9" s="12" t="s">
        <v>111</v>
      </c>
      <c r="E9" s="12" t="s">
        <v>113</v>
      </c>
      <c r="G9" s="14">
        <v>16</v>
      </c>
      <c r="H9" s="14"/>
      <c r="I9" s="14">
        <v>0</v>
      </c>
      <c r="J9" s="14"/>
      <c r="K9" s="14">
        <v>0</v>
      </c>
      <c r="L9" s="14"/>
      <c r="M9" s="14">
        <v>0</v>
      </c>
      <c r="N9" s="14"/>
      <c r="O9" s="51">
        <v>1415354753</v>
      </c>
      <c r="P9" s="14"/>
      <c r="Q9" s="14">
        <v>0</v>
      </c>
      <c r="R9" s="14"/>
      <c r="S9" s="14">
        <v>1415354753</v>
      </c>
      <c r="U9" s="14"/>
    </row>
    <row r="10" spans="1:21" ht="18" customHeight="1" x14ac:dyDescent="0.15">
      <c r="A10" s="12" t="s">
        <v>114</v>
      </c>
      <c r="C10" s="12" t="s">
        <v>111</v>
      </c>
      <c r="E10" s="12" t="s">
        <v>45</v>
      </c>
      <c r="G10" s="14">
        <v>19</v>
      </c>
      <c r="H10" s="14"/>
      <c r="I10" s="14">
        <v>0</v>
      </c>
      <c r="J10" s="14"/>
      <c r="K10" s="14">
        <v>0</v>
      </c>
      <c r="L10" s="14"/>
      <c r="M10" s="14">
        <v>0</v>
      </c>
      <c r="N10" s="14"/>
      <c r="O10" s="51">
        <v>778789796</v>
      </c>
      <c r="P10" s="14"/>
      <c r="Q10" s="14">
        <v>0</v>
      </c>
      <c r="R10" s="14"/>
      <c r="S10" s="14">
        <v>778789796</v>
      </c>
      <c r="U10" s="47"/>
    </row>
    <row r="11" spans="1:21" ht="18" customHeight="1" x14ac:dyDescent="0.15">
      <c r="A11" s="12" t="s">
        <v>43</v>
      </c>
      <c r="C11" s="12" t="s">
        <v>111</v>
      </c>
      <c r="E11" s="12" t="s">
        <v>45</v>
      </c>
      <c r="G11" s="14">
        <v>19</v>
      </c>
      <c r="H11" s="14"/>
      <c r="I11" s="14">
        <v>13120047680</v>
      </c>
      <c r="J11" s="14"/>
      <c r="K11" s="14">
        <v>0</v>
      </c>
      <c r="L11" s="14"/>
      <c r="M11" s="14">
        <v>13120047680</v>
      </c>
      <c r="N11" s="14"/>
      <c r="O11" s="51">
        <v>137465114951</v>
      </c>
      <c r="P11" s="14"/>
      <c r="Q11" s="14">
        <v>0</v>
      </c>
      <c r="R11" s="14"/>
      <c r="S11" s="14">
        <v>137465114951</v>
      </c>
      <c r="U11" s="47"/>
    </row>
    <row r="12" spans="1:21" ht="18" customHeight="1" x14ac:dyDescent="0.15">
      <c r="A12" s="12" t="s">
        <v>242</v>
      </c>
      <c r="C12" s="12" t="s">
        <v>111</v>
      </c>
      <c r="E12" s="12" t="s">
        <v>234</v>
      </c>
      <c r="G12" s="14">
        <v>16</v>
      </c>
      <c r="H12" s="14"/>
      <c r="I12" s="14">
        <v>97914014</v>
      </c>
      <c r="J12" s="14"/>
      <c r="K12" s="14">
        <v>0</v>
      </c>
      <c r="L12" s="14"/>
      <c r="M12" s="14">
        <v>97914014</v>
      </c>
      <c r="N12" s="14"/>
      <c r="O12" s="51">
        <v>117181514</v>
      </c>
      <c r="P12" s="14"/>
      <c r="Q12" s="14">
        <v>0</v>
      </c>
      <c r="R12" s="14"/>
      <c r="S12" s="14">
        <v>117181514</v>
      </c>
      <c r="U12" s="47"/>
    </row>
    <row r="13" spans="1:21" ht="18" customHeight="1" x14ac:dyDescent="0.15">
      <c r="A13" s="12" t="s">
        <v>46</v>
      </c>
      <c r="C13" s="12" t="s">
        <v>111</v>
      </c>
      <c r="E13" s="12" t="s">
        <v>48</v>
      </c>
      <c r="G13" s="14">
        <v>17</v>
      </c>
      <c r="H13" s="14"/>
      <c r="I13" s="14">
        <v>6522235305</v>
      </c>
      <c r="J13" s="14"/>
      <c r="K13" s="14">
        <v>0</v>
      </c>
      <c r="L13" s="14"/>
      <c r="M13" s="14">
        <v>6522235305</v>
      </c>
      <c r="N13" s="14"/>
      <c r="O13" s="51">
        <v>35867468153</v>
      </c>
      <c r="P13" s="14"/>
      <c r="Q13" s="14">
        <v>0</v>
      </c>
      <c r="R13" s="14"/>
      <c r="S13" s="14">
        <v>35867468153</v>
      </c>
      <c r="U13" s="47"/>
    </row>
    <row r="14" spans="1:21" ht="18" customHeight="1" x14ac:dyDescent="0.15">
      <c r="A14" s="12" t="s">
        <v>34</v>
      </c>
      <c r="C14" s="12" t="s">
        <v>111</v>
      </c>
      <c r="E14" s="12" t="s">
        <v>36</v>
      </c>
      <c r="G14" s="14">
        <v>20</v>
      </c>
      <c r="H14" s="14"/>
      <c r="I14" s="14">
        <v>43729660</v>
      </c>
      <c r="J14" s="14"/>
      <c r="K14" s="14">
        <v>0</v>
      </c>
      <c r="L14" s="14"/>
      <c r="M14" s="14">
        <v>43729660</v>
      </c>
      <c r="N14" s="14"/>
      <c r="O14" s="51">
        <v>466428290</v>
      </c>
      <c r="P14" s="14"/>
      <c r="Q14" s="14">
        <v>0</v>
      </c>
      <c r="R14" s="14"/>
      <c r="S14" s="14">
        <v>466428290</v>
      </c>
      <c r="U14" s="47"/>
    </row>
    <row r="15" spans="1:21" ht="18" customHeight="1" x14ac:dyDescent="0.25">
      <c r="A15" s="12" t="s">
        <v>115</v>
      </c>
      <c r="C15" s="12" t="s">
        <v>111</v>
      </c>
      <c r="E15" s="12" t="s">
        <v>116</v>
      </c>
      <c r="G15" s="14">
        <v>21</v>
      </c>
      <c r="H15" s="14"/>
      <c r="I15" s="14">
        <v>0</v>
      </c>
      <c r="J15" s="14"/>
      <c r="K15" s="14">
        <v>0</v>
      </c>
      <c r="L15" s="14"/>
      <c r="M15" s="14">
        <v>0</v>
      </c>
      <c r="N15" s="14"/>
      <c r="O15" s="51">
        <v>10484330934</v>
      </c>
      <c r="P15" s="14"/>
      <c r="Q15" s="14">
        <v>0</v>
      </c>
      <c r="R15" s="14"/>
      <c r="S15" s="14">
        <v>10484330934</v>
      </c>
      <c r="U15" s="14"/>
    </row>
    <row r="16" spans="1:21" ht="18" customHeight="1" x14ac:dyDescent="0.25">
      <c r="A16" s="12" t="s">
        <v>63</v>
      </c>
      <c r="C16" s="12">
        <v>1</v>
      </c>
      <c r="E16" s="12" t="s">
        <v>111</v>
      </c>
      <c r="G16" s="14">
        <v>0</v>
      </c>
      <c r="H16" s="14"/>
      <c r="I16" s="14">
        <v>6164</v>
      </c>
      <c r="J16" s="14"/>
      <c r="K16" s="14">
        <v>0</v>
      </c>
      <c r="L16" s="14"/>
      <c r="M16" s="14">
        <v>6164</v>
      </c>
      <c r="N16" s="14"/>
      <c r="O16" s="51">
        <v>30821</v>
      </c>
      <c r="P16" s="14"/>
      <c r="Q16" s="14">
        <v>0</v>
      </c>
      <c r="R16" s="14"/>
      <c r="S16" s="14">
        <v>30821</v>
      </c>
      <c r="U16" s="14"/>
    </row>
    <row r="17" spans="1:22" ht="18" customHeight="1" x14ac:dyDescent="0.25">
      <c r="A17" s="12" t="s">
        <v>117</v>
      </c>
      <c r="C17" s="12">
        <v>1</v>
      </c>
      <c r="E17" s="12" t="s">
        <v>111</v>
      </c>
      <c r="G17" s="14">
        <v>0</v>
      </c>
      <c r="H17" s="14"/>
      <c r="I17" s="14">
        <v>0</v>
      </c>
      <c r="J17" s="14"/>
      <c r="K17" s="14">
        <v>0</v>
      </c>
      <c r="L17" s="14"/>
      <c r="M17" s="14">
        <v>0</v>
      </c>
      <c r="N17" s="14"/>
      <c r="O17" s="51">
        <v>2149819</v>
      </c>
      <c r="P17" s="14"/>
      <c r="Q17" s="14">
        <v>0</v>
      </c>
      <c r="R17" s="14"/>
      <c r="S17" s="14">
        <v>2149819</v>
      </c>
      <c r="U17" s="14"/>
    </row>
    <row r="18" spans="1:22" ht="18" customHeight="1" x14ac:dyDescent="0.25">
      <c r="A18" s="12" t="s">
        <v>118</v>
      </c>
      <c r="C18" s="12">
        <v>1</v>
      </c>
      <c r="E18" s="12" t="s">
        <v>111</v>
      </c>
      <c r="G18" s="14">
        <v>20</v>
      </c>
      <c r="H18" s="14"/>
      <c r="I18" s="14">
        <v>0</v>
      </c>
      <c r="J18" s="14"/>
      <c r="K18" s="14">
        <v>0</v>
      </c>
      <c r="L18" s="14"/>
      <c r="M18" s="14">
        <v>0</v>
      </c>
      <c r="N18" s="14"/>
      <c r="O18" s="51">
        <v>88808</v>
      </c>
      <c r="P18" s="14"/>
      <c r="Q18" s="14">
        <v>0</v>
      </c>
      <c r="R18" s="14"/>
      <c r="S18" s="14">
        <v>88808</v>
      </c>
      <c r="U18" s="14"/>
      <c r="V18" s="15"/>
    </row>
    <row r="19" spans="1:22" ht="18" customHeight="1" x14ac:dyDescent="0.25">
      <c r="A19" s="12" t="s">
        <v>70</v>
      </c>
      <c r="C19" s="15">
        <v>31</v>
      </c>
      <c r="E19" s="12" t="s">
        <v>111</v>
      </c>
      <c r="G19" s="14">
        <v>0</v>
      </c>
      <c r="H19" s="14"/>
      <c r="I19" s="14">
        <v>23073</v>
      </c>
      <c r="J19" s="14"/>
      <c r="K19" s="14">
        <v>0</v>
      </c>
      <c r="L19" s="14"/>
      <c r="M19" s="14">
        <v>23073</v>
      </c>
      <c r="N19" s="14"/>
      <c r="O19" s="51">
        <v>868411898</v>
      </c>
      <c r="P19" s="14"/>
      <c r="Q19" s="14">
        <v>0</v>
      </c>
      <c r="R19" s="14"/>
      <c r="S19" s="14">
        <v>868411898</v>
      </c>
      <c r="U19" s="14"/>
      <c r="V19" s="14"/>
    </row>
    <row r="20" spans="1:22" ht="18" customHeight="1" x14ac:dyDescent="0.25">
      <c r="A20" s="12" t="s">
        <v>73</v>
      </c>
      <c r="C20" s="15">
        <v>31</v>
      </c>
      <c r="E20" s="12" t="s">
        <v>111</v>
      </c>
      <c r="G20" s="14">
        <v>0</v>
      </c>
      <c r="H20" s="14"/>
      <c r="I20" s="14">
        <v>7654</v>
      </c>
      <c r="J20" s="14"/>
      <c r="K20" s="14">
        <v>0</v>
      </c>
      <c r="L20" s="14"/>
      <c r="M20" s="14">
        <v>7654</v>
      </c>
      <c r="N20" s="14"/>
      <c r="O20" s="51">
        <v>54280877</v>
      </c>
      <c r="P20" s="14"/>
      <c r="Q20" s="14">
        <v>0</v>
      </c>
      <c r="R20" s="14"/>
      <c r="S20" s="14">
        <v>54280877</v>
      </c>
      <c r="U20" s="14"/>
    </row>
    <row r="21" spans="1:22" ht="18" customHeight="1" x14ac:dyDescent="0.25">
      <c r="A21" s="12" t="s">
        <v>73</v>
      </c>
      <c r="C21" s="15">
        <v>31</v>
      </c>
      <c r="E21" s="12" t="s">
        <v>111</v>
      </c>
      <c r="G21" s="14">
        <v>23.5</v>
      </c>
      <c r="H21" s="14"/>
      <c r="I21" s="14">
        <v>0</v>
      </c>
      <c r="J21" s="14"/>
      <c r="K21" s="14">
        <v>0</v>
      </c>
      <c r="L21" s="14"/>
      <c r="M21" s="14">
        <v>0</v>
      </c>
      <c r="N21" s="14"/>
      <c r="O21" s="51">
        <v>13296366430</v>
      </c>
      <c r="P21" s="14"/>
      <c r="Q21" s="14">
        <v>0</v>
      </c>
      <c r="R21" s="14"/>
      <c r="S21" s="14">
        <v>13296366430</v>
      </c>
      <c r="U21" s="14"/>
    </row>
    <row r="22" spans="1:22" ht="18" customHeight="1" x14ac:dyDescent="0.25">
      <c r="A22" s="12" t="s">
        <v>78</v>
      </c>
      <c r="C22" s="15">
        <v>20</v>
      </c>
      <c r="E22" s="12" t="s">
        <v>111</v>
      </c>
      <c r="G22" s="14">
        <v>20</v>
      </c>
      <c r="H22" s="14"/>
      <c r="I22" s="14">
        <v>0</v>
      </c>
      <c r="J22" s="14"/>
      <c r="K22" s="14">
        <v>0</v>
      </c>
      <c r="L22" s="14"/>
      <c r="M22" s="14">
        <v>0</v>
      </c>
      <c r="N22" s="14"/>
      <c r="O22" s="51">
        <v>10587849385</v>
      </c>
      <c r="P22" s="14"/>
      <c r="Q22" s="14">
        <v>0</v>
      </c>
      <c r="R22" s="14"/>
      <c r="S22" s="14">
        <v>10587849385</v>
      </c>
      <c r="U22" s="14"/>
    </row>
    <row r="23" spans="1:22" ht="18" customHeight="1" x14ac:dyDescent="0.25">
      <c r="A23" s="12" t="s">
        <v>78</v>
      </c>
      <c r="C23" s="15">
        <v>20</v>
      </c>
      <c r="E23" s="12" t="s">
        <v>111</v>
      </c>
      <c r="G23" s="14">
        <v>0</v>
      </c>
      <c r="H23" s="14"/>
      <c r="I23" s="14">
        <v>6164</v>
      </c>
      <c r="J23" s="14"/>
      <c r="K23" s="14">
        <v>0</v>
      </c>
      <c r="L23" s="14"/>
      <c r="M23" s="14">
        <v>6164</v>
      </c>
      <c r="N23" s="14"/>
      <c r="O23" s="51">
        <v>83447</v>
      </c>
      <c r="P23" s="14"/>
      <c r="Q23" s="14">
        <v>0</v>
      </c>
      <c r="R23" s="14"/>
      <c r="S23" s="14">
        <v>83447</v>
      </c>
      <c r="U23" s="14"/>
    </row>
    <row r="24" spans="1:22" ht="18" customHeight="1" x14ac:dyDescent="0.25">
      <c r="A24" s="12" t="s">
        <v>78</v>
      </c>
      <c r="C24" s="15">
        <v>2</v>
      </c>
      <c r="E24" s="12" t="s">
        <v>111</v>
      </c>
      <c r="G24" s="14">
        <v>20</v>
      </c>
      <c r="H24" s="14"/>
      <c r="I24" s="14">
        <v>0</v>
      </c>
      <c r="J24" s="14"/>
      <c r="K24" s="14">
        <v>0</v>
      </c>
      <c r="L24" s="14"/>
      <c r="M24" s="14">
        <v>0</v>
      </c>
      <c r="N24" s="14"/>
      <c r="O24" s="51">
        <v>15130378282</v>
      </c>
      <c r="P24" s="14"/>
      <c r="Q24" s="14">
        <v>0</v>
      </c>
      <c r="R24" s="14"/>
      <c r="S24" s="14">
        <v>15130378282</v>
      </c>
      <c r="U24" s="14"/>
    </row>
    <row r="25" spans="1:22" ht="18" customHeight="1" x14ac:dyDescent="0.25">
      <c r="A25" s="12" t="s">
        <v>78</v>
      </c>
      <c r="C25" s="15">
        <v>5</v>
      </c>
      <c r="E25" s="12" t="s">
        <v>111</v>
      </c>
      <c r="G25" s="14">
        <v>20</v>
      </c>
      <c r="H25" s="14"/>
      <c r="I25" s="14">
        <v>0</v>
      </c>
      <c r="J25" s="14"/>
      <c r="K25" s="14">
        <v>0</v>
      </c>
      <c r="L25" s="14"/>
      <c r="M25" s="14">
        <v>0</v>
      </c>
      <c r="N25" s="14"/>
      <c r="O25" s="51">
        <v>6255348420</v>
      </c>
      <c r="P25" s="14"/>
      <c r="Q25" s="14">
        <v>0</v>
      </c>
      <c r="R25" s="14"/>
      <c r="S25" s="14">
        <v>6255348420</v>
      </c>
      <c r="U25" s="14"/>
    </row>
    <row r="26" spans="1:22" ht="18" customHeight="1" x14ac:dyDescent="0.15">
      <c r="A26" s="12" t="s">
        <v>81</v>
      </c>
      <c r="C26" s="15">
        <v>6</v>
      </c>
      <c r="E26" s="12" t="s">
        <v>111</v>
      </c>
      <c r="G26" s="14">
        <v>20</v>
      </c>
      <c r="H26" s="14"/>
      <c r="I26" s="14">
        <v>6065573760</v>
      </c>
      <c r="J26" s="14"/>
      <c r="K26" s="14">
        <v>-54307</v>
      </c>
      <c r="L26" s="14"/>
      <c r="M26" s="14">
        <v>6065628067</v>
      </c>
      <c r="N26" s="14"/>
      <c r="O26" s="51">
        <v>105728675413</v>
      </c>
      <c r="P26" s="14"/>
      <c r="Q26" s="14">
        <v>-16409833</v>
      </c>
      <c r="R26" s="14"/>
      <c r="S26" s="14">
        <v>105712265580</v>
      </c>
      <c r="U26" s="46"/>
    </row>
    <row r="27" spans="1:22" ht="18" customHeight="1" x14ac:dyDescent="0.25">
      <c r="A27" s="12" t="s">
        <v>84</v>
      </c>
      <c r="C27" s="15">
        <v>6</v>
      </c>
      <c r="E27" s="12" t="s">
        <v>111</v>
      </c>
      <c r="G27" s="14">
        <v>20</v>
      </c>
      <c r="H27" s="14"/>
      <c r="I27" s="14">
        <v>6557377020</v>
      </c>
      <c r="J27" s="14"/>
      <c r="K27" s="14">
        <v>-58711</v>
      </c>
      <c r="L27" s="14"/>
      <c r="M27" s="14">
        <v>6557435731</v>
      </c>
      <c r="N27" s="14"/>
      <c r="O27" s="51">
        <v>93304421310</v>
      </c>
      <c r="P27" s="14"/>
      <c r="Q27" s="14">
        <v>-17740359</v>
      </c>
      <c r="R27" s="14"/>
      <c r="S27" s="14">
        <v>93286680951</v>
      </c>
      <c r="U27" s="14"/>
    </row>
    <row r="28" spans="1:22" ht="18" customHeight="1" x14ac:dyDescent="0.25">
      <c r="A28" s="12" t="s">
        <v>84</v>
      </c>
      <c r="C28" s="15">
        <v>17</v>
      </c>
      <c r="E28" s="12" t="s">
        <v>111</v>
      </c>
      <c r="G28" s="14">
        <v>0</v>
      </c>
      <c r="H28" s="14"/>
      <c r="I28" s="14">
        <v>8219</v>
      </c>
      <c r="J28" s="14"/>
      <c r="K28" s="14">
        <v>0</v>
      </c>
      <c r="L28" s="14"/>
      <c r="M28" s="14">
        <v>8219</v>
      </c>
      <c r="N28" s="14"/>
      <c r="O28" s="51">
        <v>1800620172</v>
      </c>
      <c r="P28" s="14"/>
      <c r="Q28" s="14">
        <v>0</v>
      </c>
      <c r="R28" s="14"/>
      <c r="S28" s="14">
        <v>1800620172</v>
      </c>
      <c r="U28" s="14"/>
    </row>
    <row r="29" spans="1:22" ht="18" customHeight="1" x14ac:dyDescent="0.25">
      <c r="A29" s="12" t="s">
        <v>81</v>
      </c>
      <c r="C29" s="15">
        <v>6</v>
      </c>
      <c r="E29" s="12" t="s">
        <v>111</v>
      </c>
      <c r="G29" s="14">
        <v>0</v>
      </c>
      <c r="H29" s="14"/>
      <c r="I29" s="14">
        <v>6164</v>
      </c>
      <c r="J29" s="14"/>
      <c r="K29" s="14">
        <v>0</v>
      </c>
      <c r="L29" s="14"/>
      <c r="M29" s="14">
        <v>6164</v>
      </c>
      <c r="N29" s="14"/>
      <c r="O29" s="51">
        <v>88299</v>
      </c>
      <c r="P29" s="14"/>
      <c r="Q29" s="14">
        <v>0</v>
      </c>
      <c r="R29" s="14"/>
      <c r="S29" s="14">
        <v>88299</v>
      </c>
      <c r="U29" s="14"/>
    </row>
    <row r="30" spans="1:22" ht="18" customHeight="1" x14ac:dyDescent="0.25">
      <c r="A30" s="12" t="s">
        <v>119</v>
      </c>
      <c r="C30" s="15">
        <v>6</v>
      </c>
      <c r="E30" s="12" t="s">
        <v>111</v>
      </c>
      <c r="G30" s="14">
        <v>21</v>
      </c>
      <c r="H30" s="14"/>
      <c r="I30" s="14">
        <v>0</v>
      </c>
      <c r="J30" s="14"/>
      <c r="K30" s="14">
        <v>0</v>
      </c>
      <c r="L30" s="14"/>
      <c r="M30" s="14">
        <v>0</v>
      </c>
      <c r="N30" s="14"/>
      <c r="O30" s="51">
        <v>414246560</v>
      </c>
      <c r="P30" s="14"/>
      <c r="Q30" s="14">
        <v>0</v>
      </c>
      <c r="R30" s="14"/>
      <c r="S30" s="14">
        <v>414246560</v>
      </c>
      <c r="U30" s="14"/>
    </row>
    <row r="31" spans="1:22" ht="18" customHeight="1" x14ac:dyDescent="0.25">
      <c r="A31" s="12" t="s">
        <v>90</v>
      </c>
      <c r="C31" s="15">
        <v>14</v>
      </c>
      <c r="E31" s="12" t="s">
        <v>111</v>
      </c>
      <c r="G31" s="14">
        <v>18</v>
      </c>
      <c r="H31" s="14"/>
      <c r="I31" s="14">
        <v>2567213110</v>
      </c>
      <c r="J31" s="14"/>
      <c r="K31" s="14">
        <v>-18227629</v>
      </c>
      <c r="L31" s="14"/>
      <c r="M31" s="14">
        <v>2585440739</v>
      </c>
      <c r="N31" s="14"/>
      <c r="O31" s="51">
        <v>34565371504</v>
      </c>
      <c r="P31" s="14"/>
      <c r="Q31" s="14">
        <v>0</v>
      </c>
      <c r="R31" s="14"/>
      <c r="S31" s="14">
        <v>34565371504</v>
      </c>
      <c r="U31" s="14"/>
    </row>
    <row r="32" spans="1:22" ht="18" customHeight="1" x14ac:dyDescent="0.25">
      <c r="A32" s="12" t="s">
        <v>70</v>
      </c>
      <c r="C32" s="15">
        <v>16</v>
      </c>
      <c r="E32" s="12" t="s">
        <v>111</v>
      </c>
      <c r="G32" s="14">
        <v>20</v>
      </c>
      <c r="H32" s="14"/>
      <c r="I32" s="14">
        <v>0</v>
      </c>
      <c r="J32" s="14"/>
      <c r="K32" s="14">
        <v>0</v>
      </c>
      <c r="L32" s="14"/>
      <c r="M32" s="14">
        <v>0</v>
      </c>
      <c r="N32" s="14"/>
      <c r="O32" s="51">
        <v>7796346888</v>
      </c>
      <c r="P32" s="14"/>
      <c r="Q32" s="14">
        <v>0</v>
      </c>
      <c r="R32" s="14"/>
      <c r="S32" s="14">
        <v>7796346888</v>
      </c>
      <c r="U32" s="14"/>
    </row>
    <row r="33" spans="1:21" ht="18" customHeight="1" x14ac:dyDescent="0.25">
      <c r="A33" s="12" t="s">
        <v>120</v>
      </c>
      <c r="C33" s="15">
        <v>8</v>
      </c>
      <c r="E33" s="12" t="s">
        <v>111</v>
      </c>
      <c r="G33" s="14">
        <v>0</v>
      </c>
      <c r="H33" s="14"/>
      <c r="I33" s="14">
        <v>8219</v>
      </c>
      <c r="J33" s="14"/>
      <c r="K33" s="14">
        <v>0</v>
      </c>
      <c r="L33" s="14"/>
      <c r="M33" s="14">
        <v>8219</v>
      </c>
      <c r="N33" s="14"/>
      <c r="O33" s="51">
        <v>48664013</v>
      </c>
      <c r="P33" s="14"/>
      <c r="Q33" s="14">
        <v>0</v>
      </c>
      <c r="R33" s="14"/>
      <c r="S33" s="14">
        <v>48664013</v>
      </c>
      <c r="U33" s="14"/>
    </row>
    <row r="34" spans="1:21" ht="18" customHeight="1" x14ac:dyDescent="0.25">
      <c r="A34" s="12" t="s">
        <v>120</v>
      </c>
      <c r="C34" s="15">
        <v>8</v>
      </c>
      <c r="E34" s="12" t="s">
        <v>111</v>
      </c>
      <c r="G34" s="14">
        <v>20</v>
      </c>
      <c r="H34" s="14"/>
      <c r="I34" s="14">
        <v>0</v>
      </c>
      <c r="J34" s="14"/>
      <c r="K34" s="14">
        <v>0</v>
      </c>
      <c r="L34" s="14"/>
      <c r="M34" s="14">
        <v>0</v>
      </c>
      <c r="N34" s="14"/>
      <c r="O34" s="51">
        <v>1205484893</v>
      </c>
      <c r="P34" s="14"/>
      <c r="Q34" s="14">
        <v>0</v>
      </c>
      <c r="R34" s="14"/>
      <c r="S34" s="14">
        <v>1205484893</v>
      </c>
      <c r="U34" s="14"/>
    </row>
    <row r="35" spans="1:21" ht="18" customHeight="1" x14ac:dyDescent="0.25">
      <c r="A35" s="12" t="s">
        <v>78</v>
      </c>
      <c r="C35" s="15">
        <v>31</v>
      </c>
      <c r="E35" s="12" t="s">
        <v>111</v>
      </c>
      <c r="G35" s="14">
        <v>20</v>
      </c>
      <c r="H35" s="14"/>
      <c r="I35" s="14">
        <v>7262295060</v>
      </c>
      <c r="J35" s="14"/>
      <c r="K35" s="14">
        <v>0</v>
      </c>
      <c r="L35" s="14"/>
      <c r="M35" s="14">
        <v>7262295060</v>
      </c>
      <c r="N35" s="14"/>
      <c r="O35" s="51">
        <v>66915914272</v>
      </c>
      <c r="P35" s="14"/>
      <c r="Q35" s="14">
        <v>0</v>
      </c>
      <c r="R35" s="14"/>
      <c r="S35" s="14">
        <v>66915914272</v>
      </c>
      <c r="U35" s="14"/>
    </row>
    <row r="36" spans="1:21" ht="18" customHeight="1" x14ac:dyDescent="0.25">
      <c r="A36" s="12" t="s">
        <v>78</v>
      </c>
      <c r="C36" s="15">
        <v>31</v>
      </c>
      <c r="E36" s="12" t="s">
        <v>111</v>
      </c>
      <c r="G36" s="14">
        <v>20</v>
      </c>
      <c r="H36" s="14"/>
      <c r="I36" s="14">
        <v>4918032780</v>
      </c>
      <c r="J36" s="14"/>
      <c r="K36" s="14">
        <v>0</v>
      </c>
      <c r="L36" s="14"/>
      <c r="M36" s="14">
        <v>4918032780</v>
      </c>
      <c r="N36" s="14"/>
      <c r="O36" s="51">
        <v>46159353218</v>
      </c>
      <c r="P36" s="14"/>
      <c r="Q36" s="14">
        <v>0</v>
      </c>
      <c r="R36" s="14"/>
      <c r="S36" s="14">
        <v>46159353218</v>
      </c>
      <c r="U36" s="14"/>
    </row>
    <row r="37" spans="1:21" ht="18" customHeight="1" x14ac:dyDescent="0.25">
      <c r="A37" s="12" t="s">
        <v>100</v>
      </c>
      <c r="C37" s="15">
        <v>31</v>
      </c>
      <c r="E37" s="12" t="s">
        <v>111</v>
      </c>
      <c r="G37" s="14">
        <v>20</v>
      </c>
      <c r="H37" s="14"/>
      <c r="I37" s="14">
        <v>442622940</v>
      </c>
      <c r="J37" s="14"/>
      <c r="K37" s="14">
        <v>0</v>
      </c>
      <c r="L37" s="14"/>
      <c r="M37" s="14">
        <v>442622940</v>
      </c>
      <c r="N37" s="14"/>
      <c r="O37" s="51">
        <v>8768807500</v>
      </c>
      <c r="P37" s="14"/>
      <c r="Q37" s="14">
        <v>0</v>
      </c>
      <c r="R37" s="14"/>
      <c r="S37" s="14">
        <v>8768807500</v>
      </c>
      <c r="U37" s="14"/>
    </row>
    <row r="38" spans="1:21" ht="18" customHeight="1" x14ac:dyDescent="0.25">
      <c r="A38" s="12" t="s">
        <v>120</v>
      </c>
      <c r="C38" s="15">
        <v>2</v>
      </c>
      <c r="E38" s="12" t="s">
        <v>111</v>
      </c>
      <c r="G38" s="14">
        <v>18</v>
      </c>
      <c r="H38" s="14"/>
      <c r="I38" s="14">
        <v>0</v>
      </c>
      <c r="J38" s="14"/>
      <c r="K38" s="14">
        <v>0</v>
      </c>
      <c r="L38" s="14"/>
      <c r="M38" s="14">
        <v>0</v>
      </c>
      <c r="N38" s="14"/>
      <c r="O38" s="51">
        <v>17161643836</v>
      </c>
      <c r="P38" s="14"/>
      <c r="Q38" s="14">
        <v>0</v>
      </c>
      <c r="R38" s="14"/>
      <c r="S38" s="14">
        <v>17161643836</v>
      </c>
      <c r="U38" s="14"/>
    </row>
    <row r="39" spans="1:21" ht="18" customHeight="1" x14ac:dyDescent="0.25">
      <c r="A39" s="12" t="s">
        <v>214</v>
      </c>
      <c r="C39" s="15">
        <v>22</v>
      </c>
      <c r="E39" s="12" t="s">
        <v>111</v>
      </c>
      <c r="G39" s="14">
        <v>0</v>
      </c>
      <c r="H39" s="14"/>
      <c r="I39" s="14">
        <v>0</v>
      </c>
      <c r="J39" s="14"/>
      <c r="K39" s="14">
        <v>0</v>
      </c>
      <c r="L39" s="14"/>
      <c r="M39" s="14">
        <v>0</v>
      </c>
      <c r="N39" s="14"/>
      <c r="O39" s="51">
        <v>8219</v>
      </c>
      <c r="P39" s="14"/>
      <c r="Q39" s="14">
        <v>0</v>
      </c>
      <c r="R39" s="14"/>
      <c r="S39" s="14">
        <v>8219</v>
      </c>
      <c r="U39" s="14"/>
    </row>
    <row r="40" spans="1:21" ht="18" customHeight="1" x14ac:dyDescent="0.25">
      <c r="A40" s="12" t="s">
        <v>214</v>
      </c>
      <c r="C40" s="15">
        <v>23</v>
      </c>
      <c r="E40" s="12" t="s">
        <v>111</v>
      </c>
      <c r="G40" s="14">
        <v>18</v>
      </c>
      <c r="H40" s="14"/>
      <c r="I40" s="14">
        <v>5901639330</v>
      </c>
      <c r="J40" s="14"/>
      <c r="K40" s="14">
        <v>-180849</v>
      </c>
      <c r="L40" s="14"/>
      <c r="M40" s="14">
        <v>5901820179</v>
      </c>
      <c r="N40" s="14"/>
      <c r="O40" s="51">
        <v>19494273493</v>
      </c>
      <c r="P40" s="14"/>
      <c r="Q40" s="14">
        <v>-17060010</v>
      </c>
      <c r="R40" s="14"/>
      <c r="S40" s="14">
        <v>19477213483</v>
      </c>
      <c r="U40" s="14"/>
    </row>
    <row r="41" spans="1:21" ht="18" customHeight="1" x14ac:dyDescent="0.25">
      <c r="A41" s="12" t="s">
        <v>120</v>
      </c>
      <c r="C41" s="15">
        <v>23</v>
      </c>
      <c r="E41" s="12" t="s">
        <v>111</v>
      </c>
      <c r="G41" s="14">
        <v>18</v>
      </c>
      <c r="H41" s="14"/>
      <c r="I41" s="14">
        <v>0</v>
      </c>
      <c r="J41" s="14"/>
      <c r="K41" s="14">
        <v>0</v>
      </c>
      <c r="L41" s="14"/>
      <c r="M41" s="14">
        <v>0</v>
      </c>
      <c r="N41" s="14"/>
      <c r="O41" s="51">
        <v>6688524574</v>
      </c>
      <c r="P41" s="14"/>
      <c r="Q41" s="14">
        <v>0</v>
      </c>
      <c r="R41" s="14"/>
      <c r="S41" s="14">
        <v>6688524574</v>
      </c>
      <c r="U41" s="14"/>
    </row>
    <row r="42" spans="1:21" ht="18" customHeight="1" x14ac:dyDescent="0.25">
      <c r="A42" s="17" t="s">
        <v>119</v>
      </c>
      <c r="C42" s="16">
        <v>28</v>
      </c>
      <c r="E42" s="17" t="s">
        <v>111</v>
      </c>
      <c r="G42" s="18">
        <v>20</v>
      </c>
      <c r="H42" s="14"/>
      <c r="I42" s="18">
        <v>13114754070</v>
      </c>
      <c r="J42" s="14"/>
      <c r="K42" s="18">
        <v>0</v>
      </c>
      <c r="L42" s="14"/>
      <c r="M42" s="18">
        <v>13114754070</v>
      </c>
      <c r="N42" s="14"/>
      <c r="O42" s="52">
        <v>26229508140</v>
      </c>
      <c r="P42" s="14"/>
      <c r="Q42" s="18">
        <v>0</v>
      </c>
      <c r="R42" s="14"/>
      <c r="S42" s="18">
        <v>26229508140</v>
      </c>
      <c r="U42" s="14"/>
    </row>
    <row r="43" spans="1:21" ht="18" customHeight="1" thickBot="1" x14ac:dyDescent="0.3">
      <c r="A43" s="13" t="s">
        <v>147</v>
      </c>
      <c r="I43" s="102">
        <f>SUM(I6:I42)</f>
        <v>85868160690</v>
      </c>
      <c r="K43" s="102">
        <f>SUM(K6:K42)</f>
        <v>-18521496</v>
      </c>
      <c r="M43" s="102">
        <f>SUM(M6:M42)</f>
        <v>85886682186</v>
      </c>
      <c r="O43" s="102">
        <f>SUM(O6:O42)</f>
        <v>863007535084</v>
      </c>
      <c r="Q43" s="102">
        <f>SUM(Q6:Q42)</f>
        <v>-51210202</v>
      </c>
      <c r="S43" s="102">
        <f>SUM(S6:S42)</f>
        <v>862956324882</v>
      </c>
    </row>
    <row r="44" spans="1:21" ht="18" customHeight="1" thickTop="1" x14ac:dyDescent="0.25">
      <c r="I44" s="15"/>
      <c r="O44" s="15"/>
      <c r="Q44" s="15"/>
      <c r="S44" s="14"/>
    </row>
    <row r="45" spans="1:21" ht="18" customHeight="1" x14ac:dyDescent="0.25">
      <c r="I45" s="14">
        <v>46829573727</v>
      </c>
      <c r="O45" s="14"/>
      <c r="Q45" s="14"/>
      <c r="S45" s="14"/>
    </row>
    <row r="46" spans="1:21" ht="18" customHeight="1" x14ac:dyDescent="0.25">
      <c r="I46" s="15"/>
      <c r="O46" s="15"/>
      <c r="Q46" s="14"/>
      <c r="S46" s="14"/>
    </row>
    <row r="47" spans="1:21" ht="18" customHeight="1" x14ac:dyDescent="0.25">
      <c r="I47" s="14"/>
      <c r="O47" s="14"/>
      <c r="S47" s="14"/>
    </row>
    <row r="48" spans="1:21" ht="18" customHeight="1" x14ac:dyDescent="0.25">
      <c r="O48" s="14"/>
      <c r="S48" s="14"/>
    </row>
    <row r="49" spans="15:19" ht="18" customHeight="1" x14ac:dyDescent="0.25">
      <c r="O49" s="14"/>
      <c r="S49" s="14"/>
    </row>
  </sheetData>
  <sheetProtection algorithmName="SHA-512" hashValue="Tr2SbfFU6WLnvZg4S1bxHZSlLSutnbyZGX/oOFkv1QCJwjzPPA7jFg4dqek/r7dbZcrfwqttbZpQ//e+NlKv9Q==" saltValue="9bPvaxc+wHIlXEpSbpiyGA==" spinCount="100000" sheet="1" objects="1" scenarios="1" selectLockedCells="1" autoFilter="0" selectUnlockedCells="1"/>
  <mergeCells count="16">
    <mergeCell ref="A3:S3"/>
    <mergeCell ref="A2:S2"/>
    <mergeCell ref="A1:S1"/>
    <mergeCell ref="Q5"/>
    <mergeCell ref="S5"/>
    <mergeCell ref="O4:S4"/>
    <mergeCell ref="I5"/>
    <mergeCell ref="K5"/>
    <mergeCell ref="M5"/>
    <mergeCell ref="I4:M4"/>
    <mergeCell ref="O5"/>
    <mergeCell ref="A5"/>
    <mergeCell ref="C5"/>
    <mergeCell ref="E5"/>
    <mergeCell ref="G5"/>
    <mergeCell ref="A4:G4"/>
  </mergeCells>
  <printOptions horizontalCentered="1"/>
  <pageMargins left="0" right="0" top="0.75" bottom="0.75" header="0.3" footer="0.3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rightToLeft="1" view="pageBreakPreview" zoomScale="115" zoomScaleNormal="100" zoomScaleSheetLayoutView="115" workbookViewId="0">
      <selection sqref="A1:S1"/>
    </sheetView>
  </sheetViews>
  <sheetFormatPr defaultColWidth="9.140625" defaultRowHeight="18.75" x14ac:dyDescent="0.45"/>
  <cols>
    <col min="1" max="1" width="30.140625" style="62" bestFit="1" customWidth="1"/>
    <col min="2" max="2" width="1" style="62" customWidth="1"/>
    <col min="3" max="3" width="11" style="62" bestFit="1" customWidth="1"/>
    <col min="4" max="4" width="1" style="62" customWidth="1"/>
    <col min="5" max="5" width="16.42578125" style="67" customWidth="1"/>
    <col min="6" max="6" width="1" style="62" customWidth="1"/>
    <col min="7" max="7" width="10.5703125" style="67" customWidth="1"/>
    <col min="8" max="8" width="1" style="62" customWidth="1"/>
    <col min="9" max="9" width="14.85546875" style="67" customWidth="1"/>
    <col min="10" max="10" width="1" style="62" customWidth="1"/>
    <col min="11" max="11" width="13.85546875" style="62" customWidth="1"/>
    <col min="12" max="12" width="1" style="62" customWidth="1"/>
    <col min="13" max="13" width="14.85546875" style="67" customWidth="1"/>
    <col min="14" max="14" width="1" style="62" customWidth="1"/>
    <col min="15" max="15" width="14.85546875" style="67" customWidth="1"/>
    <col min="16" max="16" width="1" style="62" customWidth="1"/>
    <col min="17" max="17" width="14.5703125" style="62" customWidth="1"/>
    <col min="18" max="18" width="1" style="62" customWidth="1"/>
    <col min="19" max="19" width="14.85546875" style="62" customWidth="1"/>
    <col min="20" max="20" width="1" style="62" customWidth="1"/>
    <col min="21" max="21" width="9.140625" style="62" customWidth="1"/>
    <col min="22" max="16384" width="9.140625" style="62"/>
  </cols>
  <sheetData>
    <row r="1" spans="1:21" ht="21" x14ac:dyDescent="0.45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21" ht="21" x14ac:dyDescent="0.45">
      <c r="A2" s="126" t="s">
        <v>102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21" ht="21" x14ac:dyDescent="0.45">
      <c r="A3" s="126" t="str">
        <f>سهام!A3</f>
        <v>برای ماه منتهی به 1399/10/30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5" spans="1:21" ht="21" x14ac:dyDescent="0.45">
      <c r="A5" s="129" t="s">
        <v>2</v>
      </c>
      <c r="C5" s="130" t="s">
        <v>121</v>
      </c>
      <c r="D5" s="130" t="s">
        <v>121</v>
      </c>
      <c r="E5" s="130" t="s">
        <v>121</v>
      </c>
      <c r="F5" s="130" t="s">
        <v>121</v>
      </c>
      <c r="G5" s="130" t="s">
        <v>121</v>
      </c>
      <c r="I5" s="130" t="s">
        <v>104</v>
      </c>
      <c r="J5" s="130" t="s">
        <v>104</v>
      </c>
      <c r="K5" s="130" t="s">
        <v>104</v>
      </c>
      <c r="L5" s="130" t="s">
        <v>104</v>
      </c>
      <c r="M5" s="130" t="s">
        <v>104</v>
      </c>
      <c r="O5" s="130" t="s">
        <v>105</v>
      </c>
      <c r="P5" s="130" t="s">
        <v>105</v>
      </c>
      <c r="Q5" s="130" t="s">
        <v>105</v>
      </c>
      <c r="R5" s="130" t="s">
        <v>105</v>
      </c>
      <c r="S5" s="130" t="s">
        <v>105</v>
      </c>
    </row>
    <row r="6" spans="1:21" ht="42.75" customHeight="1" x14ac:dyDescent="0.45">
      <c r="A6" s="130" t="s">
        <v>2</v>
      </c>
      <c r="C6" s="130" t="s">
        <v>122</v>
      </c>
      <c r="E6" s="128" t="s">
        <v>123</v>
      </c>
      <c r="G6" s="128" t="s">
        <v>124</v>
      </c>
      <c r="I6" s="128" t="s">
        <v>125</v>
      </c>
      <c r="K6" s="130" t="s">
        <v>109</v>
      </c>
      <c r="M6" s="128" t="s">
        <v>126</v>
      </c>
      <c r="O6" s="128" t="s">
        <v>125</v>
      </c>
      <c r="Q6" s="130" t="s">
        <v>109</v>
      </c>
      <c r="S6" s="128" t="s">
        <v>126</v>
      </c>
    </row>
    <row r="7" spans="1:21" ht="21" x14ac:dyDescent="0.55000000000000004">
      <c r="A7" s="64" t="s">
        <v>19</v>
      </c>
      <c r="C7" s="62" t="s">
        <v>127</v>
      </c>
      <c r="E7" s="76">
        <v>10000000</v>
      </c>
      <c r="F7" s="65"/>
      <c r="G7" s="22">
        <v>250</v>
      </c>
      <c r="H7" s="65"/>
      <c r="I7" s="76">
        <v>0</v>
      </c>
      <c r="J7" s="65"/>
      <c r="K7" s="65">
        <v>0</v>
      </c>
      <c r="L7" s="65"/>
      <c r="M7" s="76">
        <v>0</v>
      </c>
      <c r="N7" s="65"/>
      <c r="O7" s="76">
        <v>2500000000</v>
      </c>
      <c r="P7" s="65"/>
      <c r="Q7" s="65">
        <v>66666667</v>
      </c>
      <c r="R7" s="65"/>
      <c r="S7" s="65">
        <v>2433333333</v>
      </c>
      <c r="U7" s="65"/>
    </row>
    <row r="8" spans="1:21" ht="21" x14ac:dyDescent="0.55000000000000004">
      <c r="A8" s="64" t="s">
        <v>169</v>
      </c>
      <c r="C8" s="62" t="s">
        <v>219</v>
      </c>
      <c r="E8" s="76">
        <v>32621</v>
      </c>
      <c r="F8" s="65"/>
      <c r="G8" s="22">
        <v>140</v>
      </c>
      <c r="H8" s="65"/>
      <c r="I8" s="76">
        <v>0</v>
      </c>
      <c r="J8" s="65"/>
      <c r="K8" s="65">
        <v>0</v>
      </c>
      <c r="L8" s="65"/>
      <c r="M8" s="76">
        <v>0</v>
      </c>
      <c r="N8" s="65"/>
      <c r="O8" s="76">
        <v>4566940</v>
      </c>
      <c r="P8" s="65"/>
      <c r="Q8" s="65">
        <v>0</v>
      </c>
      <c r="R8" s="65"/>
      <c r="S8" s="65">
        <v>4566940</v>
      </c>
    </row>
    <row r="9" spans="1:21" ht="21" x14ac:dyDescent="0.55000000000000004">
      <c r="A9" s="64" t="s">
        <v>20</v>
      </c>
      <c r="C9" s="62" t="s">
        <v>3</v>
      </c>
      <c r="E9" s="76">
        <v>2000000</v>
      </c>
      <c r="F9" s="65"/>
      <c r="G9" s="22">
        <v>250</v>
      </c>
      <c r="H9" s="65"/>
      <c r="I9" s="76">
        <v>0</v>
      </c>
      <c r="J9" s="65"/>
      <c r="K9" s="65">
        <v>0</v>
      </c>
      <c r="L9" s="65"/>
      <c r="M9" s="76">
        <v>0</v>
      </c>
      <c r="N9" s="65"/>
      <c r="O9" s="76">
        <v>500000000</v>
      </c>
      <c r="P9" s="65"/>
      <c r="Q9" s="65">
        <v>0</v>
      </c>
      <c r="R9" s="65"/>
      <c r="S9" s="65">
        <v>500000000</v>
      </c>
    </row>
    <row r="10" spans="1:21" ht="21" x14ac:dyDescent="0.55000000000000004">
      <c r="A10" s="64" t="s">
        <v>180</v>
      </c>
      <c r="C10" s="62" t="s">
        <v>220</v>
      </c>
      <c r="E10" s="76">
        <v>26238</v>
      </c>
      <c r="F10" s="65"/>
      <c r="G10" s="22">
        <v>348</v>
      </c>
      <c r="H10" s="65"/>
      <c r="I10" s="76">
        <v>0</v>
      </c>
      <c r="J10" s="65"/>
      <c r="K10" s="65">
        <v>0</v>
      </c>
      <c r="L10" s="65"/>
      <c r="M10" s="76">
        <v>0</v>
      </c>
      <c r="N10" s="65"/>
      <c r="O10" s="76">
        <v>9130824</v>
      </c>
      <c r="P10" s="65"/>
      <c r="Q10" s="65">
        <v>0</v>
      </c>
      <c r="R10" s="65"/>
      <c r="S10" s="65">
        <v>9130824</v>
      </c>
    </row>
    <row r="11" spans="1:21" ht="21" x14ac:dyDescent="0.55000000000000004">
      <c r="A11" s="64" t="s">
        <v>185</v>
      </c>
      <c r="C11" s="62" t="s">
        <v>210</v>
      </c>
      <c r="E11" s="76">
        <v>35000</v>
      </c>
      <c r="F11" s="65"/>
      <c r="G11" s="22">
        <v>630</v>
      </c>
      <c r="H11" s="65"/>
      <c r="I11" s="76">
        <v>0</v>
      </c>
      <c r="J11" s="65"/>
      <c r="K11" s="65">
        <v>0</v>
      </c>
      <c r="L11" s="65"/>
      <c r="M11" s="76">
        <v>0</v>
      </c>
      <c r="N11" s="65"/>
      <c r="O11" s="76">
        <v>22050000</v>
      </c>
      <c r="P11" s="65"/>
      <c r="Q11" s="65">
        <v>0</v>
      </c>
      <c r="R11" s="65"/>
      <c r="S11" s="65">
        <v>22050000</v>
      </c>
    </row>
    <row r="12" spans="1:21" ht="21" x14ac:dyDescent="0.55000000000000004">
      <c r="A12" s="64" t="s">
        <v>14</v>
      </c>
      <c r="C12" s="62" t="s">
        <v>3</v>
      </c>
      <c r="E12" s="76">
        <v>5000000</v>
      </c>
      <c r="F12" s="65"/>
      <c r="G12" s="22">
        <v>50</v>
      </c>
      <c r="H12" s="65"/>
      <c r="I12" s="76">
        <v>0</v>
      </c>
      <c r="J12" s="65"/>
      <c r="K12" s="65">
        <v>0</v>
      </c>
      <c r="L12" s="65"/>
      <c r="M12" s="76">
        <v>0</v>
      </c>
      <c r="N12" s="65"/>
      <c r="O12" s="76">
        <v>250000000</v>
      </c>
      <c r="P12" s="65"/>
      <c r="Q12" s="65">
        <v>0</v>
      </c>
      <c r="R12" s="65"/>
      <c r="S12" s="65">
        <v>250000000</v>
      </c>
    </row>
    <row r="13" spans="1:21" ht="21" x14ac:dyDescent="0.55000000000000004">
      <c r="A13" s="64" t="s">
        <v>18</v>
      </c>
      <c r="C13" s="62" t="s">
        <v>128</v>
      </c>
      <c r="E13" s="76">
        <v>2000000</v>
      </c>
      <c r="F13" s="65"/>
      <c r="G13" s="22">
        <v>150</v>
      </c>
      <c r="H13" s="65"/>
      <c r="I13" s="76">
        <v>0</v>
      </c>
      <c r="J13" s="65"/>
      <c r="K13" s="65">
        <v>0</v>
      </c>
      <c r="L13" s="65"/>
      <c r="M13" s="76">
        <v>0</v>
      </c>
      <c r="N13" s="65"/>
      <c r="O13" s="76">
        <v>300000000</v>
      </c>
      <c r="P13" s="65"/>
      <c r="Q13" s="65">
        <v>0</v>
      </c>
      <c r="R13" s="65"/>
      <c r="S13" s="65">
        <v>300000000</v>
      </c>
    </row>
    <row r="14" spans="1:21" ht="21" x14ac:dyDescent="0.55000000000000004">
      <c r="A14" s="64" t="s">
        <v>17</v>
      </c>
      <c r="C14" s="62" t="s">
        <v>129</v>
      </c>
      <c r="E14" s="76">
        <v>3000000</v>
      </c>
      <c r="F14" s="65"/>
      <c r="G14" s="22">
        <v>10</v>
      </c>
      <c r="H14" s="65"/>
      <c r="I14" s="76">
        <v>0</v>
      </c>
      <c r="J14" s="65"/>
      <c r="K14" s="65">
        <v>0</v>
      </c>
      <c r="L14" s="65"/>
      <c r="M14" s="76">
        <v>0</v>
      </c>
      <c r="N14" s="65"/>
      <c r="O14" s="76">
        <v>30000000</v>
      </c>
      <c r="P14" s="65"/>
      <c r="Q14" s="65">
        <v>1428571</v>
      </c>
      <c r="R14" s="65"/>
      <c r="S14" s="65">
        <v>28571429</v>
      </c>
    </row>
    <row r="15" spans="1:21" ht="21" x14ac:dyDescent="0.55000000000000004">
      <c r="A15" s="64" t="s">
        <v>130</v>
      </c>
      <c r="C15" s="62" t="s">
        <v>131</v>
      </c>
      <c r="E15" s="76">
        <v>150000</v>
      </c>
      <c r="F15" s="65"/>
      <c r="G15" s="22">
        <v>1650</v>
      </c>
      <c r="H15" s="65"/>
      <c r="I15" s="76">
        <v>0</v>
      </c>
      <c r="J15" s="65"/>
      <c r="K15" s="65">
        <v>0</v>
      </c>
      <c r="L15" s="65"/>
      <c r="M15" s="76">
        <v>0</v>
      </c>
      <c r="N15" s="65"/>
      <c r="O15" s="76">
        <v>247500000</v>
      </c>
      <c r="P15" s="65"/>
      <c r="Q15" s="65">
        <v>0</v>
      </c>
      <c r="R15" s="65"/>
      <c r="S15" s="65">
        <v>247500000</v>
      </c>
    </row>
    <row r="16" spans="1:21" ht="21" x14ac:dyDescent="0.55000000000000004">
      <c r="A16" s="66" t="s">
        <v>223</v>
      </c>
      <c r="C16" s="77" t="s">
        <v>216</v>
      </c>
      <c r="E16" s="78">
        <v>1000000</v>
      </c>
      <c r="F16" s="65"/>
      <c r="G16" s="23">
        <v>1200</v>
      </c>
      <c r="H16" s="65"/>
      <c r="I16" s="78">
        <v>0</v>
      </c>
      <c r="J16" s="65"/>
      <c r="K16" s="79">
        <v>0</v>
      </c>
      <c r="L16" s="65"/>
      <c r="M16" s="78">
        <v>0</v>
      </c>
      <c r="N16" s="65"/>
      <c r="O16" s="78">
        <v>1200000000</v>
      </c>
      <c r="P16" s="65"/>
      <c r="Q16" s="79">
        <v>0</v>
      </c>
      <c r="R16" s="65"/>
      <c r="S16" s="79">
        <v>1200000000</v>
      </c>
    </row>
    <row r="17" spans="1:19" s="64" customFormat="1" ht="21.75" thickBot="1" x14ac:dyDescent="0.6">
      <c r="A17" s="64" t="s">
        <v>147</v>
      </c>
      <c r="E17" s="80"/>
      <c r="F17" s="68"/>
      <c r="G17" s="80"/>
      <c r="H17" s="68"/>
      <c r="I17" s="80">
        <f>SUM(I7:I16)</f>
        <v>0</v>
      </c>
      <c r="J17" s="68"/>
      <c r="K17" s="68">
        <f>SUM(K7:K16)</f>
        <v>0</v>
      </c>
      <c r="L17" s="68"/>
      <c r="M17" s="80">
        <f>SUM(M7:M16)</f>
        <v>0</v>
      </c>
      <c r="N17" s="68"/>
      <c r="O17" s="102">
        <f>SUM(O7:O16)</f>
        <v>5063247764</v>
      </c>
      <c r="P17" s="68"/>
      <c r="Q17" s="102">
        <f>SUM(Q7:Q16)</f>
        <v>68095238</v>
      </c>
      <c r="R17" s="68"/>
      <c r="S17" s="102">
        <f>SUM(S7:S16)</f>
        <v>4995152526</v>
      </c>
    </row>
    <row r="18" spans="1:19" ht="19.5" thickTop="1" x14ac:dyDescent="0.45">
      <c r="O18" s="81"/>
      <c r="Q18" s="70"/>
    </row>
    <row r="19" spans="1:19" x14ac:dyDescent="0.45">
      <c r="O19" s="81"/>
    </row>
  </sheetData>
  <sheetProtection algorithmName="SHA-512" hashValue="PXxXr6jyCqh1JUeXVioFk/f9n822is2AQnoOn36ZhOCi4t6/ySVhCB3FDgfoTn7fItNJ/AYDEFJPHTJs9wUD/g==" saltValue="d6TlwGiZOj+cru1Vj3f7sg==" spinCount="100000" sheet="1" objects="1" scenarios="1" selectLockedCells="1" autoFilter="0" selectUnlockedCells="1"/>
  <mergeCells count="16">
    <mergeCell ref="A3:S3"/>
    <mergeCell ref="A2:S2"/>
    <mergeCell ref="A1:S1"/>
    <mergeCell ref="Q6"/>
    <mergeCell ref="S6"/>
    <mergeCell ref="O5:S5"/>
    <mergeCell ref="I6"/>
    <mergeCell ref="K6"/>
    <mergeCell ref="M6"/>
    <mergeCell ref="I5:M5"/>
    <mergeCell ref="O6"/>
    <mergeCell ref="A5:A6"/>
    <mergeCell ref="C6"/>
    <mergeCell ref="E6"/>
    <mergeCell ref="G6"/>
    <mergeCell ref="C5:G5"/>
  </mergeCells>
  <printOptions horizontalCentered="1"/>
  <pageMargins left="0" right="0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18</vt:i4>
      </vt:variant>
    </vt:vector>
  </HeadingPairs>
  <TitlesOfParts>
    <vt:vector size="34" baseType="lpstr">
      <vt:lpstr>0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'0'!Print_Area</vt:lpstr>
      <vt:lpstr>'اوراق مشارکت'!Print_Area</vt:lpstr>
      <vt:lpstr>تبعی!Print_Area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  <vt:lpstr>'گواهی سپرده'!Print_Area</vt:lpstr>
      <vt:lpstr>'درآمد ناشی از فروش'!Print_Titles</vt:lpstr>
      <vt:lpstr>'سرمایه‌گذاری در سهام'!Print_Titles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Solmaz 2264. Nateghi</dc:creator>
  <cp:lastModifiedBy>Mehdi 2187. Nikpey</cp:lastModifiedBy>
  <cp:lastPrinted>2020-09-22T15:07:27Z</cp:lastPrinted>
  <dcterms:modified xsi:type="dcterms:W3CDTF">2021-01-27T06:33:22Z</dcterms:modified>
</cp:coreProperties>
</file>