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2187\Desktop\پرتفوی اسفند\"/>
    </mc:Choice>
  </mc:AlternateContent>
  <bookViews>
    <workbookView xWindow="0" yWindow="0" windowWidth="11610" windowHeight="7005" firstSheet="6" activeTab="12"/>
  </bookViews>
  <sheets>
    <sheet name="0" sheetId="17" r:id="rId1"/>
    <sheet name="سهام" sheetId="1" r:id="rId2"/>
    <sheet name="اوراق مشارکت" sheetId="3" r:id="rId3"/>
    <sheet name="سپرده" sheetId="6" r:id="rId4"/>
    <sheet name="سود اوراق بهادار و سپرده بانکی" sheetId="7" r:id="rId5"/>
    <sheet name="درآمد سود سهام" sheetId="8" r:id="rId6"/>
    <sheet name="درآمد ناشی از تغییر قیمت اوراق" sheetId="9" r:id="rId7"/>
    <sheet name="درآمد ناشی از فروش" sheetId="10" r:id="rId8"/>
    <sheet name="سرمایه‌گذاری در سهام" sheetId="11" r:id="rId9"/>
    <sheet name="سرمایه‌گذاری در اوراق بهادار" sheetId="12" r:id="rId10"/>
    <sheet name="درآمد سپرده بانکی" sheetId="13" r:id="rId11"/>
    <sheet name="سایر درآمدها" sheetId="14" r:id="rId12"/>
    <sheet name="جمع درآمدها" sheetId="15" r:id="rId13"/>
  </sheets>
  <definedNames>
    <definedName name="_xlnm.Print_Area" localSheetId="0">'0'!$A$1:$T$20</definedName>
    <definedName name="_xlnm.Print_Area" localSheetId="2">'اوراق مشارکت'!$A$1:$AK$19</definedName>
    <definedName name="_xlnm.Print_Area" localSheetId="12">'جمع درآمدها'!$A$1:$G$11</definedName>
    <definedName name="_xlnm.Print_Area" localSheetId="10">'درآمد سپرده بانکی'!$A$1:$K$22</definedName>
    <definedName name="_xlnm.Print_Area" localSheetId="5">'درآمد سود سهام'!$A$1:$S$10</definedName>
    <definedName name="_xlnm.Print_Area" localSheetId="6">'درآمد ناشی از تغییر قیمت اوراق'!$A$1:$Q$40</definedName>
    <definedName name="_xlnm.Print_Area" localSheetId="7">'درآمد ناشی از فروش'!$A$1:$Q$12</definedName>
    <definedName name="_xlnm.Print_Area" localSheetId="11">'سایر درآمدها'!$A$1:$F$12</definedName>
    <definedName name="_xlnm.Print_Area" localSheetId="3">سپرده!$A$1:$S$30</definedName>
    <definedName name="_xlnm.Print_Area" localSheetId="9">'سرمایه‌گذاری در اوراق بهادار'!$A$1:$Q$18</definedName>
    <definedName name="_xlnm.Print_Area" localSheetId="8">'سرمایه‌گذاری در سهام'!$A$1:$U$33</definedName>
    <definedName name="_xlnm.Print_Area" localSheetId="4">'سود اوراق بهادار و سپرده بانکی'!$A$1:$S$29</definedName>
    <definedName name="_xlnm.Print_Area" localSheetId="1">سهام!$A$1:$Y$34</definedName>
  </definedNames>
  <calcPr calcId="162913"/>
</workbook>
</file>

<file path=xl/calcChain.xml><?xml version="1.0" encoding="utf-8"?>
<calcChain xmlns="http://schemas.openxmlformats.org/spreadsheetml/2006/main">
  <c r="G8" i="15" l="1"/>
  <c r="G9" i="15"/>
  <c r="G7" i="15"/>
  <c r="G10" i="15" s="1"/>
  <c r="Q17" i="12"/>
  <c r="C17" i="12"/>
  <c r="E17" i="12"/>
  <c r="G17" i="12"/>
  <c r="I17" i="12"/>
  <c r="K17" i="12"/>
  <c r="M17" i="12"/>
  <c r="O17" i="12"/>
  <c r="C10" i="10"/>
  <c r="E10" i="10"/>
  <c r="G10" i="10"/>
  <c r="I10" i="10"/>
  <c r="K10" i="10"/>
  <c r="M10" i="10"/>
  <c r="O10" i="10"/>
  <c r="Q10" i="10"/>
  <c r="E38" i="9"/>
  <c r="I38" i="9"/>
  <c r="G38" i="9"/>
  <c r="K38" i="9"/>
  <c r="M38" i="9"/>
  <c r="O38" i="9"/>
  <c r="Q38" i="9"/>
  <c r="S9" i="6"/>
  <c r="S10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25" i="6"/>
  <c r="S26" i="6"/>
  <c r="S27" i="6"/>
  <c r="S28" i="6"/>
  <c r="S8" i="6"/>
  <c r="S29" i="6" s="1"/>
  <c r="AK10" i="3"/>
  <c r="AK11" i="3"/>
  <c r="AK12" i="3"/>
  <c r="AK13" i="3"/>
  <c r="AK14" i="3"/>
  <c r="AK15" i="3"/>
  <c r="AK16" i="3"/>
  <c r="AK17" i="3"/>
  <c r="AK9" i="3"/>
  <c r="AK18" i="3" s="1"/>
  <c r="Y18" i="1"/>
  <c r="Y10" i="1"/>
  <c r="Y11" i="1"/>
  <c r="Y12" i="1"/>
  <c r="Y13" i="1"/>
  <c r="Y14" i="1"/>
  <c r="Y15" i="1"/>
  <c r="Y16" i="1"/>
  <c r="Y17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9" i="1"/>
  <c r="Y33" i="1" s="1"/>
  <c r="I28" i="7"/>
  <c r="K28" i="7"/>
  <c r="M28" i="7"/>
  <c r="O28" i="7"/>
  <c r="Q28" i="7"/>
  <c r="S28" i="7"/>
  <c r="K29" i="6"/>
  <c r="M29" i="6"/>
  <c r="O29" i="6"/>
  <c r="Q29" i="6"/>
  <c r="AC18" i="3"/>
  <c r="AE18" i="3"/>
  <c r="Y18" i="3"/>
  <c r="U18" i="3"/>
  <c r="Q33" i="1"/>
  <c r="S33" i="1"/>
  <c r="U33" i="1"/>
  <c r="W33" i="1"/>
  <c r="I33" i="1"/>
  <c r="G33" i="1"/>
  <c r="E33" i="1"/>
  <c r="C10" i="15" l="1"/>
  <c r="I21" i="13"/>
  <c r="E21" i="13"/>
  <c r="E32" i="11"/>
  <c r="I32" i="11"/>
  <c r="O32" i="11"/>
  <c r="S32" i="11"/>
  <c r="C32" i="11"/>
  <c r="AI18" i="3"/>
  <c r="AG18" i="3"/>
  <c r="AA18" i="3"/>
  <c r="W18" i="3"/>
  <c r="S18" i="3"/>
  <c r="K33" i="1"/>
  <c r="G11" i="13" l="1"/>
  <c r="G19" i="13"/>
  <c r="G12" i="13"/>
  <c r="G20" i="13"/>
  <c r="G13" i="13"/>
  <c r="G8" i="13"/>
  <c r="G10" i="13"/>
  <c r="G14" i="13"/>
  <c r="G9" i="13"/>
  <c r="G15" i="13"/>
  <c r="G16" i="13"/>
  <c r="G17" i="13"/>
  <c r="G18" i="13"/>
  <c r="K16" i="13"/>
  <c r="K9" i="13"/>
  <c r="K17" i="13"/>
  <c r="K10" i="13"/>
  <c r="K18" i="13"/>
  <c r="K11" i="13"/>
  <c r="K19" i="13"/>
  <c r="K12" i="13"/>
  <c r="K20" i="13"/>
  <c r="K13" i="13"/>
  <c r="K8" i="13"/>
  <c r="K21" i="13" s="1"/>
  <c r="K14" i="13"/>
  <c r="K15" i="13"/>
  <c r="U13" i="11"/>
  <c r="U21" i="11"/>
  <c r="U29" i="11"/>
  <c r="U12" i="11"/>
  <c r="U14" i="11"/>
  <c r="U22" i="11"/>
  <c r="U30" i="11"/>
  <c r="U15" i="11"/>
  <c r="U23" i="11"/>
  <c r="U31" i="11"/>
  <c r="U11" i="11"/>
  <c r="U16" i="11"/>
  <c r="U24" i="11"/>
  <c r="U8" i="11"/>
  <c r="U32" i="11" s="1"/>
  <c r="U28" i="11"/>
  <c r="U9" i="11"/>
  <c r="U17" i="11"/>
  <c r="U25" i="11"/>
  <c r="U19" i="11"/>
  <c r="U20" i="11"/>
  <c r="U10" i="11"/>
  <c r="U18" i="11"/>
  <c r="U26" i="11"/>
  <c r="U27" i="11"/>
  <c r="K13" i="11"/>
  <c r="K21" i="11"/>
  <c r="K29" i="11"/>
  <c r="K14" i="11"/>
  <c r="K22" i="11"/>
  <c r="K30" i="11"/>
  <c r="K20" i="11"/>
  <c r="K15" i="11"/>
  <c r="K23" i="11"/>
  <c r="K31" i="11"/>
  <c r="K11" i="11"/>
  <c r="K12" i="11"/>
  <c r="K16" i="11"/>
  <c r="K24" i="11"/>
  <c r="K8" i="11"/>
  <c r="K19" i="11"/>
  <c r="K9" i="11"/>
  <c r="K17" i="11"/>
  <c r="K25" i="11"/>
  <c r="K10" i="11"/>
  <c r="K18" i="11"/>
  <c r="K26" i="11"/>
  <c r="K27" i="11"/>
  <c r="K28" i="11"/>
  <c r="E8" i="15"/>
  <c r="E9" i="15"/>
  <c r="E7" i="15"/>
  <c r="E10" i="15" s="1"/>
  <c r="O33" i="1"/>
  <c r="G21" i="13" l="1"/>
  <c r="K32" i="11"/>
</calcChain>
</file>

<file path=xl/sharedStrings.xml><?xml version="1.0" encoding="utf-8"?>
<sst xmlns="http://schemas.openxmlformats.org/spreadsheetml/2006/main" count="670" uniqueCount="176">
  <si>
    <t>صندوق سرمایه‌گذاری پاداش سهامداری توسعه یکم</t>
  </si>
  <si>
    <t>صورت وضعیت پورتفوی</t>
  </si>
  <si>
    <t>برای ماه منتهی به 1399/12/30</t>
  </si>
  <si>
    <t>نام شرکت</t>
  </si>
  <si>
    <t>1399/11/30</t>
  </si>
  <si>
    <t>تغییرات طی دوره</t>
  </si>
  <si>
    <t>1399/12/30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</si>
  <si>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</si>
  <si>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</si>
  <si>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</si>
  <si>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</si>
  <si>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</si>
  <si>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</si>
  <si>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</si>
  <si>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</si>
  <si>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آتیه داده پرداز</t>
  </si>
  <si>
    <t>افرانت</t>
  </si>
  <si>
    <t>ایران‌ خودرو</t>
  </si>
  <si>
    <t>بانک تجارت</t>
  </si>
  <si>
    <t>بانک صادرات ایران</t>
  </si>
  <si>
    <t>بانک ملت</t>
  </si>
  <si>
    <t>بانک‌پارسیان‌</t>
  </si>
  <si>
    <t>پالایش نفت اصفهان</t>
  </si>
  <si>
    <t>پالایش نفت تهران</t>
  </si>
  <si>
    <t>پدیده شیمی قرن</t>
  </si>
  <si>
    <t>پلی پروپیلن جم - جم پیلن</t>
  </si>
  <si>
    <t>توسعه مولد نیروگاهی جهرم</t>
  </si>
  <si>
    <t>ریل پردازسیر</t>
  </si>
  <si>
    <t>س. نفت و گاز و پتروشیمی تأمین</t>
  </si>
  <si>
    <t>سایپا</t>
  </si>
  <si>
    <t>سرمایه گذاری تامین اجتماعی</t>
  </si>
  <si>
    <t>سرمایه‌ گذاری‌ پارس‌ توشه‌</t>
  </si>
  <si>
    <t>سهامی ذوب آهن  اصفهان</t>
  </si>
  <si>
    <t>صنایع پتروشیمی خلیج فارس</t>
  </si>
  <si>
    <t>گروه مپنا (سهامی عام)</t>
  </si>
  <si>
    <t>لیزینگ پارسیان</t>
  </si>
  <si>
    <t>معدنی‌وصنعتی‌چادرملو</t>
  </si>
  <si>
    <t>ملی‌ سرب‌وروی‌ ایران‌</t>
  </si>
  <si>
    <t>ملی‌ صنایع‌ مس‌ ایران‌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</si>
  <si>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</si>
  <si>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</si>
  <si>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</si>
  <si>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</si>
  <si>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</si>
  <si>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</si>
  <si>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</si>
  <si>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</si>
  <si>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</si>
  <si>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تابان سپهر14021206</t>
  </si>
  <si>
    <t>بله</t>
  </si>
  <si>
    <t>1398/12/06</t>
  </si>
  <si>
    <t>1402/12/06</t>
  </si>
  <si>
    <t>اجاره ریل پردازسیر021212</t>
  </si>
  <si>
    <t>1397/12/12</t>
  </si>
  <si>
    <t>1402/12/12</t>
  </si>
  <si>
    <t>اسنادخزانه-م8بودجه99-020606</t>
  </si>
  <si>
    <t>1399/09/25</t>
  </si>
  <si>
    <t>1402/06/06</t>
  </si>
  <si>
    <t>صكوك مرابحه سايپا412-3ماهه 16%</t>
  </si>
  <si>
    <t>1397/12/20</t>
  </si>
  <si>
    <t>1401/12/20</t>
  </si>
  <si>
    <t>مرابحه سلامت6واجدشرايط خاص1400</t>
  </si>
  <si>
    <t>1396/09/22</t>
  </si>
  <si>
    <t>1400/09/22</t>
  </si>
  <si>
    <t>مشارکت رایان سایپا-3ماهه16%</t>
  </si>
  <si>
    <t>1397/06/05</t>
  </si>
  <si>
    <t>1401/06/05</t>
  </si>
  <si>
    <t>منفعت صبا اروند امید14001113</t>
  </si>
  <si>
    <t>1397/11/13</t>
  </si>
  <si>
    <t>1400/11/13</t>
  </si>
  <si>
    <t>سلف موازی استاندارد سنفت101</t>
  </si>
  <si>
    <t>1399/07/22</t>
  </si>
  <si>
    <t>1401/07/22</t>
  </si>
  <si>
    <t>مشاركت ش اصفهان012-3ماهه20%</t>
  </si>
  <si>
    <t>1396/12/28</t>
  </si>
  <si>
    <t>1400/12/28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</si>
  <si>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</si>
  <si>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</si>
  <si>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</si>
  <si>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</si>
  <si>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</si>
  <si>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</si>
  <si>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</si>
  <si>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</si>
  <si>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</si>
  <si>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شهر بلوار کشاورز</t>
  </si>
  <si>
    <t>700794079668</t>
  </si>
  <si>
    <t>سپرده کوتاه مدت</t>
  </si>
  <si>
    <t>1395/07/14</t>
  </si>
  <si>
    <t>100814617287</t>
  </si>
  <si>
    <t>حساب جاری</t>
  </si>
  <si>
    <t>1396/01/23</t>
  </si>
  <si>
    <t>بانک تجارت بورس کالا</t>
  </si>
  <si>
    <t>104456251</t>
  </si>
  <si>
    <t>1398/05/09</t>
  </si>
  <si>
    <t>بانک آینده مرکزی</t>
  </si>
  <si>
    <t>0203406678007</t>
  </si>
  <si>
    <t>1398/05/12</t>
  </si>
  <si>
    <t>بانک گردشگری وزرا</t>
  </si>
  <si>
    <t>155-9967-654551-1</t>
  </si>
  <si>
    <t>1398/05/28</t>
  </si>
  <si>
    <t>بانک ایران زمین فاطمی</t>
  </si>
  <si>
    <t>107-985-1285376-1</t>
  </si>
  <si>
    <t>سپرده بلند مدت</t>
  </si>
  <si>
    <t>1398/06/06</t>
  </si>
  <si>
    <t>بانک ایران زمین شیخ بهایی</t>
  </si>
  <si>
    <t>109-985-1285376-1</t>
  </si>
  <si>
    <t>109-840-1285376-1</t>
  </si>
  <si>
    <t>107-840-1285376-1</t>
  </si>
  <si>
    <t>0302081208005</t>
  </si>
  <si>
    <t>1398/06/12</t>
  </si>
  <si>
    <t>بانک پاسارگاد شهران</t>
  </si>
  <si>
    <t>308-8100-140699480-1</t>
  </si>
  <si>
    <t>1398/07/06</t>
  </si>
  <si>
    <t>107-13-1285376-1</t>
  </si>
  <si>
    <t>1398/07/23</t>
  </si>
  <si>
    <t>109-13-1285376-1</t>
  </si>
  <si>
    <t>بانک پارسیان اوین</t>
  </si>
  <si>
    <t>47000991167603</t>
  </si>
  <si>
    <t>1398/10/08</t>
  </si>
  <si>
    <t>155-1197-654551-4</t>
  </si>
  <si>
    <t>1399/01/31</t>
  </si>
  <si>
    <t>155-1197-654551-5</t>
  </si>
  <si>
    <t xml:space="preserve">بانک گردشگری </t>
  </si>
  <si>
    <t>155-1197-654551-6</t>
  </si>
  <si>
    <t>بانک کشاورزی مرکزی</t>
  </si>
  <si>
    <t>964276858</t>
  </si>
  <si>
    <t>1399/07/23</t>
  </si>
  <si>
    <t>964330158</t>
  </si>
  <si>
    <t>308-420-14069480-1</t>
  </si>
  <si>
    <t>1399/09/01</t>
  </si>
  <si>
    <t>بانک تجارت تخصصی بورس</t>
  </si>
  <si>
    <t>6174843196</t>
  </si>
  <si>
    <t>1399/11/01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</si>
  <si>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</si>
  <si>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</si>
  <si>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</si>
  <si>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</si>
  <si>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</si>
  <si>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</si>
  <si>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</si>
  <si>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</si>
  <si>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</si>
  <si>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</si>
  <si>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</si>
  <si>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</si>
  <si>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</si>
  <si>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</si>
  <si>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</si>
  <si>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</si>
  <si>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1399/12/16</t>
  </si>
  <si>
    <t>بهای فروش</t>
  </si>
  <si>
    <t>ارزش دفتری</t>
  </si>
  <si>
    <t>سود و زیان ناشی از تغییر قیمت</t>
  </si>
  <si>
    <t>مرابحه سلامت6واجدشرایط خاص1400</t>
  </si>
  <si>
    <t>مشارکت ش اصفهان012-3ماهه20%</t>
  </si>
  <si>
    <t>سود و زیان ناشی از فروش</t>
  </si>
  <si>
    <t>صکوک مرابحه سایپا412-3ماهه 16%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</si>
  <si>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</si>
  <si>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</si>
  <si>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</si>
  <si>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</si>
  <si>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</si>
  <si>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</si>
  <si>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</si>
  <si>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</si>
  <si>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</si>
  <si>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</si>
  <si>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</si>
  <si>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</si>
  <si>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</si>
  <si>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</si>
  <si>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</si>
  <si>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</si>
  <si>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‫صورت وضعیت پورتفوی</t>
  </si>
  <si>
    <t>‫برای ماه منتهی به 1399/12/30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</si>
</sst>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0.0%"/>
    <numFmt numFmtId="166" formatCode="#,##0_-;[Black]\(#,##0\)"/>
  </numFmts>
  <fonts count="12" x14ac:knownFonts="1">
    <font>
      <sz val="11"/>
      <name val="Calibri"/>
    </font>
    <font>
      <sz val="12"/>
      <name val="B Nazanin"/>
      <charset val="178"/>
    </font>
    <font>
      <b/>
      <sz val="12"/>
      <name val="B Nazanin"/>
      <charset val="178"/>
    </font>
    <font>
      <b/>
      <sz val="12"/>
      <color rgb="FF000000"/>
      <name val="B Nazanin"/>
      <charset val="178"/>
    </font>
    <font>
      <sz val="11"/>
      <name val="Calibri"/>
      <family val="2"/>
    </font>
    <font>
      <sz val="11"/>
      <color indexed="8"/>
      <name val="Arial"/>
      <family val="2"/>
      <scheme val="minor"/>
    </font>
    <font>
      <b/>
      <u/>
      <sz val="18"/>
      <name val="B Nazanin"/>
      <charset val="178"/>
    </font>
    <font>
      <sz val="11"/>
      <name val="Calibri"/>
    </font>
    <font>
      <b/>
      <sz val="11"/>
      <color rgb="FF000000"/>
      <name val="B Nazanin"/>
      <charset val="178"/>
    </font>
    <font>
      <b/>
      <sz val="12"/>
      <color theme="1"/>
      <name val="B Nazanin"/>
      <charset val="178"/>
    </font>
    <font>
      <sz val="12"/>
      <color theme="1"/>
      <name val="B Nazanin"/>
      <charset val="178"/>
    </font>
    <font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4" fillId="0" borderId="0"/>
    <xf numFmtId="164" fontId="4" fillId="0" borderId="0" applyFont="0" applyFill="0" applyBorder="0" applyAlignment="0" applyProtection="0"/>
    <xf numFmtId="0" fontId="5" fillId="0" borderId="0"/>
    <xf numFmtId="9" fontId="4" fillId="0" borderId="0" applyFont="0" applyFill="0" applyBorder="0" applyAlignment="0" applyProtection="0"/>
    <xf numFmtId="0" fontId="4" fillId="0" borderId="0"/>
    <xf numFmtId="9" fontId="7" fillId="0" borderId="0" applyFont="0" applyFill="0" applyBorder="0" applyAlignment="0" applyProtection="0"/>
  </cellStyleXfs>
  <cellXfs count="50">
    <xf numFmtId="0" fontId="0" fillId="0" borderId="0" xfId="0"/>
    <xf numFmtId="165" fontId="2" fillId="0" borderId="2" xfId="6" applyNumberFormat="1" applyFont="1" applyBorder="1" applyAlignment="1">
      <alignment horizontal="center"/>
    </xf>
    <xf numFmtId="9" fontId="2" fillId="0" borderId="2" xfId="6" applyFont="1" applyBorder="1" applyAlignment="1">
      <alignment horizontal="center"/>
    </xf>
    <xf numFmtId="166" fontId="11" fillId="0" borderId="0" xfId="0" applyNumberFormat="1" applyFont="1" applyFill="1" applyAlignment="1">
      <alignment horizontal="center" vertical="center" wrapText="1"/>
    </xf>
    <xf numFmtId="166" fontId="1" fillId="0" borderId="0" xfId="0" applyNumberFormat="1" applyFont="1" applyAlignment="1">
      <alignment horizontal="center"/>
    </xf>
    <xf numFmtId="166" fontId="1" fillId="0" borderId="0" xfId="0" applyNumberFormat="1" applyFont="1" applyFill="1" applyAlignment="1">
      <alignment horizontal="center"/>
    </xf>
    <xf numFmtId="166" fontId="1" fillId="0" borderId="0" xfId="0" applyNumberFormat="1" applyFont="1" applyFill="1" applyAlignment="1">
      <alignment horizontal="center" wrapText="1"/>
    </xf>
    <xf numFmtId="166" fontId="3" fillId="0" borderId="1" xfId="0" applyNumberFormat="1" applyFont="1" applyFill="1" applyBorder="1" applyAlignment="1">
      <alignment horizontal="center" vertical="center" wrapText="1"/>
    </xf>
    <xf numFmtId="166" fontId="2" fillId="0" borderId="0" xfId="0" applyNumberFormat="1" applyFont="1" applyAlignment="1">
      <alignment horizontal="center"/>
    </xf>
    <xf numFmtId="166" fontId="2" fillId="0" borderId="3" xfId="0" applyNumberFormat="1" applyFont="1" applyBorder="1" applyAlignment="1">
      <alignment horizontal="center" vertical="center"/>
    </xf>
    <xf numFmtId="166" fontId="1" fillId="0" borderId="3" xfId="0" applyNumberFormat="1" applyFont="1" applyBorder="1" applyAlignment="1">
      <alignment horizontal="center"/>
    </xf>
    <xf numFmtId="166" fontId="2" fillId="0" borderId="2" xfId="0" applyNumberFormat="1" applyFont="1" applyFill="1" applyBorder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166" fontId="3" fillId="0" borderId="1" xfId="0" applyNumberFormat="1" applyFont="1" applyBorder="1" applyAlignment="1">
      <alignment horizontal="center" vertical="center"/>
    </xf>
    <xf numFmtId="166" fontId="2" fillId="0" borderId="3" xfId="0" applyNumberFormat="1" applyFont="1" applyBorder="1" applyAlignment="1">
      <alignment horizontal="center"/>
    </xf>
    <xf numFmtId="166" fontId="1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horizontal="center" wrapText="1"/>
    </xf>
    <xf numFmtId="166" fontId="3" fillId="0" borderId="1" xfId="0" applyNumberFormat="1" applyFont="1" applyBorder="1" applyAlignment="1">
      <alignment horizontal="center" vertical="center" wrapText="1"/>
    </xf>
    <xf numFmtId="166" fontId="10" fillId="0" borderId="0" xfId="0" applyNumberFormat="1" applyFont="1" applyFill="1" applyAlignment="1">
      <alignment horizontal="center" vertical="center"/>
    </xf>
    <xf numFmtId="166" fontId="9" fillId="0" borderId="1" xfId="0" applyNumberFormat="1" applyFont="1" applyFill="1" applyBorder="1" applyAlignment="1">
      <alignment horizontal="center" vertical="center"/>
    </xf>
    <xf numFmtId="166" fontId="9" fillId="0" borderId="1" xfId="2" applyNumberFormat="1" applyFont="1" applyFill="1" applyBorder="1" applyAlignment="1">
      <alignment horizontal="center" vertical="center"/>
    </xf>
    <xf numFmtId="166" fontId="1" fillId="0" borderId="2" xfId="0" applyNumberFormat="1" applyFont="1" applyBorder="1" applyAlignment="1">
      <alignment horizontal="center"/>
    </xf>
    <xf numFmtId="166" fontId="9" fillId="0" borderId="1" xfId="0" applyNumberFormat="1" applyFont="1" applyBorder="1" applyAlignment="1">
      <alignment horizontal="center" vertical="center"/>
    </xf>
    <xf numFmtId="166" fontId="1" fillId="0" borderId="0" xfId="0" applyNumberFormat="1" applyFont="1" applyBorder="1" applyAlignment="1">
      <alignment horizontal="center"/>
    </xf>
    <xf numFmtId="166" fontId="1" fillId="0" borderId="3" xfId="0" applyNumberFormat="1" applyFont="1" applyBorder="1" applyAlignment="1">
      <alignment horizontal="center" wrapText="1"/>
    </xf>
    <xf numFmtId="166" fontId="1" fillId="0" borderId="0" xfId="0" applyNumberFormat="1" applyFont="1" applyFill="1" applyAlignment="1">
      <alignment horizontal="center" vertical="center"/>
    </xf>
    <xf numFmtId="166" fontId="3" fillId="0" borderId="1" xfId="0" applyNumberFormat="1" applyFont="1" applyFill="1" applyBorder="1" applyAlignment="1">
      <alignment horizontal="center" vertical="center"/>
    </xf>
    <xf numFmtId="166" fontId="0" fillId="0" borderId="0" xfId="0" applyNumberFormat="1" applyAlignment="1">
      <alignment horizontal="center"/>
    </xf>
    <xf numFmtId="9" fontId="1" fillId="0" borderId="0" xfId="6" applyFont="1" applyAlignment="1">
      <alignment horizontal="center"/>
    </xf>
    <xf numFmtId="165" fontId="1" fillId="0" borderId="0" xfId="6" applyNumberFormat="1" applyFont="1" applyAlignment="1">
      <alignment horizontal="center"/>
    </xf>
    <xf numFmtId="9" fontId="1" fillId="0" borderId="0" xfId="6" applyFont="1" applyAlignment="1">
      <alignment horizontal="center" vertical="center"/>
    </xf>
    <xf numFmtId="165" fontId="1" fillId="0" borderId="0" xfId="6" applyNumberFormat="1" applyFont="1" applyAlignment="1">
      <alignment horizontal="center" vertical="center"/>
    </xf>
    <xf numFmtId="9" fontId="3" fillId="0" borderId="1" xfId="6" applyFont="1" applyBorder="1" applyAlignment="1">
      <alignment horizontal="center" vertical="center" wrapText="1"/>
    </xf>
    <xf numFmtId="9" fontId="2" fillId="0" borderId="2" xfId="6" applyFont="1" applyFill="1" applyBorder="1" applyAlignment="1">
      <alignment horizontal="center"/>
    </xf>
    <xf numFmtId="166" fontId="6" fillId="0" borderId="0" xfId="3" applyNumberFormat="1" applyFont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166" fontId="3" fillId="0" borderId="1" xfId="0" applyNumberFormat="1" applyFont="1" applyFill="1" applyBorder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165" fontId="3" fillId="0" borderId="0" xfId="6" applyNumberFormat="1" applyFont="1" applyFill="1" applyBorder="1" applyAlignment="1">
      <alignment horizontal="center" vertical="center" wrapText="1"/>
    </xf>
    <xf numFmtId="165" fontId="3" fillId="0" borderId="1" xfId="6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166" fontId="8" fillId="0" borderId="0" xfId="0" applyNumberFormat="1" applyFont="1" applyBorder="1" applyAlignment="1">
      <alignment horizontal="center" vertical="center" wrapText="1"/>
    </xf>
    <xf numFmtId="166" fontId="8" fillId="0" borderId="1" xfId="0" applyNumberFormat="1" applyFont="1" applyBorder="1" applyAlignment="1">
      <alignment horizontal="center" vertical="center" wrapText="1"/>
    </xf>
    <xf numFmtId="166" fontId="3" fillId="0" borderId="0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166" fontId="9" fillId="0" borderId="1" xfId="0" applyNumberFormat="1" applyFont="1" applyFill="1" applyBorder="1" applyAlignment="1">
      <alignment horizontal="center" vertical="center"/>
    </xf>
    <xf numFmtId="166" fontId="9" fillId="0" borderId="0" xfId="0" applyNumberFormat="1" applyFont="1" applyFill="1" applyBorder="1" applyAlignment="1">
      <alignment horizontal="center" vertical="center"/>
    </xf>
  </cellXfs>
  <cellStyles count="7">
    <cellStyle name="Comma 2" xfId="2"/>
    <cellStyle name="Normal" xfId="0" builtinId="0"/>
    <cellStyle name="Normal 2" xfId="3"/>
    <cellStyle name="Normal 3" xfId="5"/>
    <cellStyle name="Normal 4" xfId="1"/>
    <cellStyle name="Percent" xfId="6" builtinId="5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12</xdr:col>
      <xdr:colOff>571797</xdr:colOff>
      <xdr:row>5</xdr:row>
      <xdr:rowOff>539750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5837203" y="904875"/>
          <a:ext cx="4191297" cy="415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rightToLeft="1" view="pageBreakPreview" zoomScale="60" zoomScaleNormal="100" workbookViewId="0">
      <selection activeCell="AI9" sqref="AI9"/>
    </sheetView>
  </sheetViews>
  <sheetFormatPr defaultRowHeight="15" x14ac:dyDescent="0.25"/>
  <cols>
    <col min="1" max="16384" width="9.140625" style="27"/>
  </cols>
  <sheetData>
    <row r="1" spans="1:20" ht="71.25" customHeight="1" x14ac:dyDescent="0.25"/>
    <row r="2" spans="1:20" ht="71.25" customHeight="1" x14ac:dyDescent="0.25"/>
    <row r="3" spans="1:20" ht="71.25" customHeight="1" x14ac:dyDescent="0.25"/>
    <row r="4" spans="1:20" ht="71.25" customHeight="1" x14ac:dyDescent="0.25"/>
    <row r="5" spans="1:20" ht="71.25" customHeight="1" x14ac:dyDescent="0.25"/>
    <row r="6" spans="1:20" ht="71.25" customHeight="1" x14ac:dyDescent="0.25"/>
    <row r="7" spans="1:20" ht="71.25" customHeight="1" x14ac:dyDescent="0.25"/>
    <row r="8" spans="1:20" ht="71.25" customHeight="1" x14ac:dyDescent="0.25"/>
    <row r="9" spans="1:20" ht="71.25" customHeight="1" x14ac:dyDescent="0.25">
      <c r="A9" s="34" t="s">
        <v>0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</row>
    <row r="10" spans="1:20" ht="71.25" customHeight="1" x14ac:dyDescent="0.25">
      <c r="A10" s="34" t="s">
        <v>174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</row>
    <row r="11" spans="1:20" ht="71.25" customHeight="1" x14ac:dyDescent="0.25">
      <c r="A11" s="34" t="s">
        <v>175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</row>
    <row r="12" spans="1:20" ht="71.25" customHeight="1" x14ac:dyDescent="0.25"/>
    <row r="13" spans="1:20" ht="71.25" customHeight="1" x14ac:dyDescent="0.25"/>
    <row r="14" spans="1:20" ht="71.25" customHeight="1" x14ac:dyDescent="0.25"/>
    <row r="15" spans="1:20" ht="71.25" customHeight="1" x14ac:dyDescent="0.25"/>
    <row r="16" spans="1:20" ht="71.25" customHeight="1" x14ac:dyDescent="0.25"/>
    <row r="17" ht="71.25" customHeight="1" x14ac:dyDescent="0.25"/>
    <row r="18" ht="71.25" customHeight="1" x14ac:dyDescent="0.25"/>
    <row r="19" ht="71.25" customHeight="1" x14ac:dyDescent="0.25"/>
    <row r="20" ht="71.25" customHeight="1" x14ac:dyDescent="0.25"/>
    <row r="21" ht="71.25" customHeight="1" x14ac:dyDescent="0.25"/>
    <row r="22" ht="71.25" customHeight="1" x14ac:dyDescent="0.25"/>
    <row r="23" ht="71.25" customHeight="1" x14ac:dyDescent="0.25"/>
    <row r="24" ht="71.25" customHeight="1" x14ac:dyDescent="0.25"/>
    <row r="25" ht="71.25" customHeight="1" x14ac:dyDescent="0.25"/>
    <row r="26" ht="71.25" customHeight="1" x14ac:dyDescent="0.25"/>
    <row r="27" ht="71.25" customHeight="1" x14ac:dyDescent="0.25"/>
    <row r="28" ht="71.25" customHeight="1" x14ac:dyDescent="0.25"/>
    <row r="29" ht="71.25" customHeight="1" x14ac:dyDescent="0.25"/>
    <row r="30" ht="71.25" customHeight="1" x14ac:dyDescent="0.25"/>
    <row r="31" ht="71.25" customHeight="1" x14ac:dyDescent="0.25"/>
    <row r="32" ht="71.25" customHeight="1" x14ac:dyDescent="0.25"/>
    <row r="33" ht="71.25" customHeight="1" x14ac:dyDescent="0.25"/>
  </sheetData>
  <mergeCells count="3">
    <mergeCell ref="A9:T9"/>
    <mergeCell ref="A10:T10"/>
    <mergeCell ref="A11:T11"/>
  </mergeCells>
  <pageMargins left="0.7" right="0.7" top="0.75" bottom="0.75" header="0.3" footer="0.3"/>
  <pageSetup scale="4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8"/>
  <sheetViews>
    <sheetView rightToLeft="1" view="pageBreakPreview" zoomScaleNormal="100" zoomScaleSheetLayoutView="100" workbookViewId="0">
      <selection activeCell="U7" sqref="U7"/>
    </sheetView>
  </sheetViews>
  <sheetFormatPr defaultRowHeight="18.75" x14ac:dyDescent="0.45"/>
  <cols>
    <col min="1" max="1" width="31.5703125" style="4" bestFit="1" customWidth="1"/>
    <col min="2" max="2" width="1" style="4" customWidth="1"/>
    <col min="3" max="3" width="15.85546875" style="4" bestFit="1" customWidth="1"/>
    <col min="4" max="4" width="1" style="4" customWidth="1"/>
    <col min="5" max="5" width="16.85546875" style="4" bestFit="1" customWidth="1"/>
    <col min="6" max="6" width="1" style="4" customWidth="1"/>
    <col min="7" max="7" width="15.42578125" style="4" bestFit="1" customWidth="1"/>
    <col min="8" max="8" width="1" style="4" customWidth="1"/>
    <col min="9" max="9" width="16.85546875" style="4" bestFit="1" customWidth="1"/>
    <col min="10" max="10" width="1" style="4" customWidth="1"/>
    <col min="11" max="11" width="15.85546875" style="4" bestFit="1" customWidth="1"/>
    <col min="12" max="12" width="1" style="4" customWidth="1"/>
    <col min="13" max="13" width="16.85546875" style="4" bestFit="1" customWidth="1"/>
    <col min="14" max="14" width="1" style="4" customWidth="1"/>
    <col min="15" max="15" width="15.42578125" style="4" bestFit="1" customWidth="1"/>
    <col min="16" max="16" width="1" style="4" customWidth="1"/>
    <col min="17" max="17" width="16.85546875" style="4" bestFit="1" customWidth="1"/>
    <col min="18" max="18" width="1" style="4" customWidth="1"/>
    <col min="19" max="19" width="9.140625" style="4" customWidth="1"/>
    <col min="20" max="24" width="9.140625" style="4"/>
    <col min="25" max="25" width="19.5703125" style="4" customWidth="1"/>
    <col min="26" max="16384" width="9.140625" style="4"/>
  </cols>
  <sheetData>
    <row r="2" spans="1:17" ht="21" x14ac:dyDescent="0.45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ht="21" x14ac:dyDescent="0.45">
      <c r="A3" s="37" t="s">
        <v>134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17" ht="21" x14ac:dyDescent="0.45">
      <c r="A4" s="37" t="s">
        <v>2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</row>
    <row r="6" spans="1:17" ht="21" x14ac:dyDescent="0.45">
      <c r="A6" s="42" t="s">
        <v>138</v>
      </c>
      <c r="B6" s="15"/>
      <c r="C6" s="43" t="s">
        <v>136</v>
      </c>
      <c r="D6" s="43" t="s">
        <v>136</v>
      </c>
      <c r="E6" s="43" t="s">
        <v>136</v>
      </c>
      <c r="F6" s="43" t="s">
        <v>136</v>
      </c>
      <c r="G6" s="43" t="s">
        <v>136</v>
      </c>
      <c r="H6" s="43" t="s">
        <v>136</v>
      </c>
      <c r="I6" s="43" t="s">
        <v>136</v>
      </c>
      <c r="J6" s="15"/>
      <c r="K6" s="43" t="s">
        <v>137</v>
      </c>
      <c r="L6" s="43" t="s">
        <v>137</v>
      </c>
      <c r="M6" s="43" t="s">
        <v>137</v>
      </c>
      <c r="N6" s="43" t="s">
        <v>137</v>
      </c>
      <c r="O6" s="43" t="s">
        <v>137</v>
      </c>
      <c r="P6" s="43" t="s">
        <v>137</v>
      </c>
      <c r="Q6" s="43" t="s">
        <v>137</v>
      </c>
    </row>
    <row r="7" spans="1:17" ht="21" x14ac:dyDescent="0.45">
      <c r="A7" s="43" t="s">
        <v>138</v>
      </c>
      <c r="B7" s="15"/>
      <c r="C7" s="13" t="s">
        <v>162</v>
      </c>
      <c r="D7" s="15"/>
      <c r="E7" s="13" t="s">
        <v>159</v>
      </c>
      <c r="F7" s="15"/>
      <c r="G7" s="13" t="s">
        <v>160</v>
      </c>
      <c r="H7" s="15"/>
      <c r="I7" s="13" t="s">
        <v>163</v>
      </c>
      <c r="J7" s="15"/>
      <c r="K7" s="13" t="s">
        <v>162</v>
      </c>
      <c r="L7" s="15"/>
      <c r="M7" s="13" t="s">
        <v>159</v>
      </c>
      <c r="N7" s="15"/>
      <c r="O7" s="13" t="s">
        <v>160</v>
      </c>
      <c r="P7" s="15"/>
      <c r="Q7" s="13" t="s">
        <v>163</v>
      </c>
    </row>
    <row r="8" spans="1:17" ht="21" x14ac:dyDescent="0.55000000000000004">
      <c r="A8" s="8" t="s">
        <v>157</v>
      </c>
      <c r="C8" s="4">
        <v>1817364567</v>
      </c>
      <c r="E8" s="4">
        <v>0</v>
      </c>
      <c r="G8" s="4">
        <v>54634038</v>
      </c>
      <c r="I8" s="4">
        <v>1871998605</v>
      </c>
      <c r="K8" s="4">
        <v>1817364567</v>
      </c>
      <c r="M8" s="4">
        <v>0</v>
      </c>
      <c r="O8" s="4">
        <v>54634038</v>
      </c>
      <c r="Q8" s="4">
        <v>1871998605</v>
      </c>
    </row>
    <row r="9" spans="1:17" ht="21" x14ac:dyDescent="0.55000000000000004">
      <c r="A9" s="8" t="s">
        <v>48</v>
      </c>
      <c r="C9" s="4">
        <v>667625832</v>
      </c>
      <c r="E9" s="4">
        <v>0</v>
      </c>
      <c r="G9" s="4">
        <v>5548994070</v>
      </c>
      <c r="I9" s="4">
        <v>6216619902</v>
      </c>
      <c r="K9" s="4">
        <v>667625832</v>
      </c>
      <c r="M9" s="4">
        <v>0</v>
      </c>
      <c r="O9" s="4">
        <v>5548994070</v>
      </c>
      <c r="Q9" s="4">
        <v>6216619902</v>
      </c>
    </row>
    <row r="10" spans="1:17" ht="21" x14ac:dyDescent="0.55000000000000004">
      <c r="A10" s="8" t="s">
        <v>73</v>
      </c>
      <c r="C10" s="4">
        <v>6497970879</v>
      </c>
      <c r="E10" s="4">
        <v>18274009531</v>
      </c>
      <c r="G10" s="4">
        <v>0</v>
      </c>
      <c r="I10" s="4">
        <v>24771980410</v>
      </c>
      <c r="K10" s="4">
        <v>6497970879</v>
      </c>
      <c r="M10" s="4">
        <v>18274009531</v>
      </c>
      <c r="O10" s="4">
        <v>0</v>
      </c>
      <c r="Q10" s="4">
        <v>24771980410</v>
      </c>
    </row>
    <row r="11" spans="1:17" ht="21" x14ac:dyDescent="0.55000000000000004">
      <c r="A11" s="8" t="s">
        <v>52</v>
      </c>
      <c r="C11" s="4">
        <v>11882395671</v>
      </c>
      <c r="E11" s="4">
        <v>15739236747</v>
      </c>
      <c r="G11" s="4">
        <v>0</v>
      </c>
      <c r="I11" s="4">
        <v>27621632418</v>
      </c>
      <c r="K11" s="4">
        <v>11882395671</v>
      </c>
      <c r="M11" s="4">
        <v>15739236747</v>
      </c>
      <c r="O11" s="4">
        <v>0</v>
      </c>
      <c r="Q11" s="4">
        <v>27621632418</v>
      </c>
    </row>
    <row r="12" spans="1:17" ht="21" x14ac:dyDescent="0.55000000000000004">
      <c r="A12" s="8" t="s">
        <v>67</v>
      </c>
      <c r="C12" s="4">
        <v>11525216540</v>
      </c>
      <c r="E12" s="4">
        <v>14973184728</v>
      </c>
      <c r="G12" s="4">
        <v>0</v>
      </c>
      <c r="I12" s="4">
        <v>26498401268</v>
      </c>
      <c r="K12" s="4">
        <v>11525216540</v>
      </c>
      <c r="M12" s="4">
        <v>14973184728</v>
      </c>
      <c r="O12" s="4">
        <v>0</v>
      </c>
      <c r="Q12" s="4">
        <v>26498401268</v>
      </c>
    </row>
    <row r="13" spans="1:17" ht="21" x14ac:dyDescent="0.55000000000000004">
      <c r="A13" s="8" t="s">
        <v>64</v>
      </c>
      <c r="C13" s="4">
        <v>96572943</v>
      </c>
      <c r="E13" s="4">
        <v>0</v>
      </c>
      <c r="G13" s="4">
        <v>0</v>
      </c>
      <c r="I13" s="4">
        <v>96572943</v>
      </c>
      <c r="K13" s="4">
        <v>96572943</v>
      </c>
      <c r="M13" s="4">
        <v>0</v>
      </c>
      <c r="O13" s="4">
        <v>0</v>
      </c>
      <c r="Q13" s="4">
        <v>96572943</v>
      </c>
    </row>
    <row r="14" spans="1:17" ht="21" x14ac:dyDescent="0.55000000000000004">
      <c r="A14" s="8" t="s">
        <v>61</v>
      </c>
      <c r="C14" s="4">
        <v>6914862784</v>
      </c>
      <c r="E14" s="4">
        <v>-2499546</v>
      </c>
      <c r="G14" s="4">
        <v>0</v>
      </c>
      <c r="I14" s="4">
        <v>6912363238</v>
      </c>
      <c r="K14" s="4">
        <v>6914862784</v>
      </c>
      <c r="M14" s="4">
        <v>-2499546</v>
      </c>
      <c r="O14" s="4">
        <v>0</v>
      </c>
      <c r="Q14" s="4">
        <v>6912363238</v>
      </c>
    </row>
    <row r="15" spans="1:17" ht="21" x14ac:dyDescent="0.55000000000000004">
      <c r="A15" s="8" t="s">
        <v>55</v>
      </c>
      <c r="C15" s="4">
        <v>0</v>
      </c>
      <c r="E15" s="4">
        <v>527229479</v>
      </c>
      <c r="G15" s="4">
        <v>0</v>
      </c>
      <c r="I15" s="4">
        <v>527229479</v>
      </c>
      <c r="K15" s="4">
        <v>0</v>
      </c>
      <c r="M15" s="4">
        <v>527229479</v>
      </c>
      <c r="O15" s="4">
        <v>0</v>
      </c>
      <c r="Q15" s="4">
        <v>527229479</v>
      </c>
    </row>
    <row r="16" spans="1:17" ht="21" x14ac:dyDescent="0.55000000000000004">
      <c r="A16" s="8" t="s">
        <v>70</v>
      </c>
      <c r="C16" s="4">
        <v>0</v>
      </c>
      <c r="E16" s="4">
        <v>1788185355</v>
      </c>
      <c r="G16" s="4">
        <v>0</v>
      </c>
      <c r="I16" s="4">
        <v>1788185355</v>
      </c>
      <c r="K16" s="4">
        <v>0</v>
      </c>
      <c r="M16" s="4">
        <v>1788185355</v>
      </c>
      <c r="O16" s="4">
        <v>0</v>
      </c>
      <c r="Q16" s="4">
        <v>1788185355</v>
      </c>
    </row>
    <row r="17" spans="1:17" ht="21.75" thickBot="1" x14ac:dyDescent="0.6">
      <c r="A17" s="9" t="s">
        <v>163</v>
      </c>
      <c r="C17" s="11">
        <f>SUM(C8:C16)</f>
        <v>39402009216</v>
      </c>
      <c r="E17" s="11">
        <f>SUM(E8:E16)</f>
        <v>51299346294</v>
      </c>
      <c r="G17" s="11">
        <f>SUM(G8:G16)</f>
        <v>5603628108</v>
      </c>
      <c r="I17" s="11">
        <f>SUM(I8:I16)</f>
        <v>96304983618</v>
      </c>
      <c r="K17" s="11">
        <f>SUM(K8:K16)</f>
        <v>39402009216</v>
      </c>
      <c r="M17" s="11">
        <f>SUM(M8:M16)</f>
        <v>51299346294</v>
      </c>
      <c r="O17" s="11">
        <f>SUM(O8:O16)</f>
        <v>5603628108</v>
      </c>
      <c r="Q17" s="11">
        <f>SUM(Q8:Q16)</f>
        <v>96304983618</v>
      </c>
    </row>
    <row r="18" spans="1:17" ht="19.5" thickTop="1" x14ac:dyDescent="0.45"/>
  </sheetData>
  <sheetProtection algorithmName="SHA-512" hashValue="OKXZW+VgX46besvylq70wTPzsv4/P09dHbDYGRVhYhQ2+jXxHr1f+zaOPYfQTdMu+NzOtLYgyU0ctr3Gsc2AVQ==" saltValue="QR2SohDSrHxvMyFGEltG4Q==" spinCount="100000" sheet="1" objects="1" scenarios="1" selectLockedCells="1" autoFilter="0" selectUnlockedCells="1"/>
  <mergeCells count="6">
    <mergeCell ref="A4:Q4"/>
    <mergeCell ref="A3:Q3"/>
    <mergeCell ref="A2:Q2"/>
    <mergeCell ref="K6:Q6"/>
    <mergeCell ref="A6:A7"/>
    <mergeCell ref="C6:I6"/>
  </mergeCells>
  <pageMargins left="0.7" right="0.7" top="0.75" bottom="0.75" header="0.3" footer="0.3"/>
  <pageSetup scale="5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2"/>
  <sheetViews>
    <sheetView rightToLeft="1" view="pageBreakPreview" zoomScaleNormal="100" zoomScaleSheetLayoutView="100" workbookViewId="0">
      <selection activeCell="T5" sqref="T5"/>
    </sheetView>
  </sheetViews>
  <sheetFormatPr defaultRowHeight="18.75" x14ac:dyDescent="0.45"/>
  <cols>
    <col min="1" max="1" width="23.42578125" style="4" bestFit="1" customWidth="1"/>
    <col min="2" max="2" width="1" style="4" customWidth="1"/>
    <col min="3" max="3" width="20.85546875" style="4" bestFit="1" customWidth="1"/>
    <col min="4" max="4" width="1" style="4" customWidth="1"/>
    <col min="5" max="5" width="27.7109375" style="4" bestFit="1" customWidth="1"/>
    <col min="6" max="6" width="1" style="4" customWidth="1"/>
    <col min="7" max="7" width="24.5703125" style="4" bestFit="1" customWidth="1"/>
    <col min="8" max="8" width="1" style="4" customWidth="1"/>
    <col min="9" max="9" width="27.7109375" style="4" bestFit="1" customWidth="1"/>
    <col min="10" max="10" width="1" style="4" customWidth="1"/>
    <col min="11" max="11" width="24.5703125" style="4" bestFit="1" customWidth="1"/>
    <col min="12" max="12" width="1" style="4" customWidth="1"/>
    <col min="13" max="13" width="9.140625" style="4" customWidth="1"/>
    <col min="14" max="24" width="9.140625" style="4"/>
    <col min="25" max="25" width="19.5703125" style="4" customWidth="1"/>
    <col min="26" max="16384" width="9.140625" style="4"/>
  </cols>
  <sheetData>
    <row r="2" spans="1:11" ht="21" x14ac:dyDescent="0.45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 ht="21" x14ac:dyDescent="0.45">
      <c r="A3" s="37" t="s">
        <v>134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1" ht="21" x14ac:dyDescent="0.45">
      <c r="A4" s="37" t="s">
        <v>2</v>
      </c>
      <c r="B4" s="37"/>
      <c r="C4" s="37"/>
      <c r="D4" s="37"/>
      <c r="E4" s="37"/>
      <c r="F4" s="37"/>
      <c r="G4" s="37"/>
      <c r="H4" s="37"/>
      <c r="I4" s="37"/>
      <c r="J4" s="37"/>
      <c r="K4" s="37"/>
    </row>
    <row r="6" spans="1:11" ht="21" x14ac:dyDescent="0.45">
      <c r="A6" s="43" t="s">
        <v>164</v>
      </c>
      <c r="B6" s="43" t="s">
        <v>164</v>
      </c>
      <c r="C6" s="43" t="s">
        <v>164</v>
      </c>
      <c r="E6" s="43" t="s">
        <v>136</v>
      </c>
      <c r="F6" s="43" t="s">
        <v>136</v>
      </c>
      <c r="G6" s="43" t="s">
        <v>136</v>
      </c>
      <c r="I6" s="43" t="s">
        <v>137</v>
      </c>
      <c r="J6" s="43" t="s">
        <v>137</v>
      </c>
      <c r="K6" s="43" t="s">
        <v>137</v>
      </c>
    </row>
    <row r="7" spans="1:11" ht="21" x14ac:dyDescent="0.45">
      <c r="A7" s="13" t="s">
        <v>165</v>
      </c>
      <c r="C7" s="13" t="s">
        <v>79</v>
      </c>
      <c r="E7" s="13" t="s">
        <v>166</v>
      </c>
      <c r="G7" s="13" t="s">
        <v>167</v>
      </c>
      <c r="I7" s="13" t="s">
        <v>166</v>
      </c>
      <c r="K7" s="13" t="s">
        <v>167</v>
      </c>
    </row>
    <row r="8" spans="1:11" ht="21" x14ac:dyDescent="0.55000000000000004">
      <c r="A8" s="8" t="s">
        <v>92</v>
      </c>
      <c r="C8" s="4" t="s">
        <v>93</v>
      </c>
      <c r="E8" s="4">
        <v>2214023</v>
      </c>
      <c r="G8" s="28">
        <f>E8/$E$21</f>
        <v>4.9401115080895107E-5</v>
      </c>
      <c r="I8" s="4">
        <v>2214023</v>
      </c>
      <c r="J8" s="15"/>
      <c r="K8" s="30">
        <f>I8/$I$21</f>
        <v>4.9401115080895107E-5</v>
      </c>
    </row>
    <row r="9" spans="1:11" ht="21" x14ac:dyDescent="0.55000000000000004">
      <c r="A9" s="8" t="s">
        <v>95</v>
      </c>
      <c r="C9" s="4" t="s">
        <v>96</v>
      </c>
      <c r="E9" s="4">
        <v>8045</v>
      </c>
      <c r="G9" s="28">
        <f t="shared" ref="G9:G20" si="0">E9/$E$21</f>
        <v>1.7950670378121687E-7</v>
      </c>
      <c r="I9" s="4">
        <v>8045</v>
      </c>
      <c r="J9" s="15"/>
      <c r="K9" s="30">
        <f t="shared" ref="K9:K20" si="1">I9/$I$21</f>
        <v>1.7950670378121687E-7</v>
      </c>
    </row>
    <row r="10" spans="1:11" ht="21" x14ac:dyDescent="0.55000000000000004">
      <c r="A10" s="8" t="s">
        <v>101</v>
      </c>
      <c r="C10" s="4" t="s">
        <v>102</v>
      </c>
      <c r="E10" s="4">
        <v>5560109285</v>
      </c>
      <c r="G10" s="28">
        <f t="shared" si="0"/>
        <v>0.12406176387988671</v>
      </c>
      <c r="I10" s="4">
        <v>5560109285</v>
      </c>
      <c r="J10" s="15"/>
      <c r="K10" s="30">
        <f t="shared" si="1"/>
        <v>0.12406176387988671</v>
      </c>
    </row>
    <row r="11" spans="1:11" ht="21" x14ac:dyDescent="0.55000000000000004">
      <c r="A11" s="8" t="s">
        <v>105</v>
      </c>
      <c r="C11" s="4" t="s">
        <v>106</v>
      </c>
      <c r="E11" s="4">
        <v>5746721295</v>
      </c>
      <c r="G11" s="28">
        <f t="shared" si="0"/>
        <v>0.12822560562023319</v>
      </c>
      <c r="I11" s="4">
        <v>5746721295</v>
      </c>
      <c r="J11" s="15"/>
      <c r="K11" s="30">
        <f t="shared" si="1"/>
        <v>0.12822560562023319</v>
      </c>
    </row>
    <row r="12" spans="1:11" ht="21" x14ac:dyDescent="0.55000000000000004">
      <c r="A12" s="8" t="s">
        <v>105</v>
      </c>
      <c r="C12" s="4" t="s">
        <v>107</v>
      </c>
      <c r="E12" s="4">
        <v>4160</v>
      </c>
      <c r="G12" s="28">
        <f t="shared" si="0"/>
        <v>9.2821365783699468E-8</v>
      </c>
      <c r="I12" s="4">
        <v>4160</v>
      </c>
      <c r="J12" s="15"/>
      <c r="K12" s="30">
        <f t="shared" si="1"/>
        <v>9.2821365783699468E-8</v>
      </c>
    </row>
    <row r="13" spans="1:11" ht="21" x14ac:dyDescent="0.55000000000000004">
      <c r="A13" s="8" t="s">
        <v>101</v>
      </c>
      <c r="C13" s="4" t="s">
        <v>108</v>
      </c>
      <c r="E13" s="4">
        <v>6010</v>
      </c>
      <c r="G13" s="28">
        <f t="shared" si="0"/>
        <v>1.3410009816346966E-7</v>
      </c>
      <c r="I13" s="4">
        <v>6010</v>
      </c>
      <c r="J13" s="15"/>
      <c r="K13" s="30">
        <f t="shared" si="1"/>
        <v>1.3410009816346966E-7</v>
      </c>
    </row>
    <row r="14" spans="1:11" ht="21" x14ac:dyDescent="0.55000000000000004">
      <c r="A14" s="8" t="s">
        <v>117</v>
      </c>
      <c r="C14" s="4" t="s">
        <v>118</v>
      </c>
      <c r="E14" s="4">
        <v>8287</v>
      </c>
      <c r="G14" s="28">
        <f t="shared" si="0"/>
        <v>1.8490640823305709E-7</v>
      </c>
      <c r="I14" s="4">
        <v>8287</v>
      </c>
      <c r="J14" s="15"/>
      <c r="K14" s="30">
        <f t="shared" si="1"/>
        <v>1.8490640823305709E-7</v>
      </c>
    </row>
    <row r="15" spans="1:11" ht="21" x14ac:dyDescent="0.55000000000000004">
      <c r="A15" s="8" t="s">
        <v>98</v>
      </c>
      <c r="C15" s="4" t="s">
        <v>120</v>
      </c>
      <c r="E15" s="4">
        <v>7262295060</v>
      </c>
      <c r="G15" s="28">
        <f t="shared" si="0"/>
        <v>0.16204234283495522</v>
      </c>
      <c r="I15" s="4">
        <v>7262295060</v>
      </c>
      <c r="J15" s="15"/>
      <c r="K15" s="30">
        <f t="shared" si="1"/>
        <v>0.16204234283495522</v>
      </c>
    </row>
    <row r="16" spans="1:11" ht="21" x14ac:dyDescent="0.55000000000000004">
      <c r="A16" s="8" t="s">
        <v>98</v>
      </c>
      <c r="C16" s="4" t="s">
        <v>122</v>
      </c>
      <c r="E16" s="4">
        <v>4918032780</v>
      </c>
      <c r="G16" s="28">
        <f t="shared" si="0"/>
        <v>0.10973522105976068</v>
      </c>
      <c r="I16" s="4">
        <v>4918032780</v>
      </c>
      <c r="J16" s="15"/>
      <c r="K16" s="30">
        <f t="shared" si="1"/>
        <v>0.10973522105976068</v>
      </c>
    </row>
    <row r="17" spans="1:11" ht="21" x14ac:dyDescent="0.55000000000000004">
      <c r="A17" s="8" t="s">
        <v>123</v>
      </c>
      <c r="C17" s="4" t="s">
        <v>124</v>
      </c>
      <c r="E17" s="4">
        <v>442622940</v>
      </c>
      <c r="G17" s="28">
        <f t="shared" si="0"/>
        <v>9.8761696677876123E-3</v>
      </c>
      <c r="I17" s="4">
        <v>442622940</v>
      </c>
      <c r="J17" s="15"/>
      <c r="K17" s="30">
        <f t="shared" si="1"/>
        <v>9.8761696677876123E-3</v>
      </c>
    </row>
    <row r="18" spans="1:11" ht="21" x14ac:dyDescent="0.55000000000000004">
      <c r="A18" s="8" t="s">
        <v>125</v>
      </c>
      <c r="C18" s="4" t="s">
        <v>128</v>
      </c>
      <c r="E18" s="4">
        <v>5901639330</v>
      </c>
      <c r="G18" s="28">
        <f t="shared" si="0"/>
        <v>0.13168226513783585</v>
      </c>
      <c r="I18" s="4">
        <v>5901639330</v>
      </c>
      <c r="J18" s="15"/>
      <c r="K18" s="30">
        <f t="shared" si="1"/>
        <v>0.13168226513783585</v>
      </c>
    </row>
    <row r="19" spans="1:11" ht="21" x14ac:dyDescent="0.55000000000000004">
      <c r="A19" s="8" t="s">
        <v>111</v>
      </c>
      <c r="C19" s="4" t="s">
        <v>129</v>
      </c>
      <c r="E19" s="4">
        <v>13114754070</v>
      </c>
      <c r="G19" s="28">
        <f t="shared" si="0"/>
        <v>0.29262725593623351</v>
      </c>
      <c r="I19" s="4">
        <v>13114754070</v>
      </c>
      <c r="J19" s="15"/>
      <c r="K19" s="30">
        <f t="shared" si="1"/>
        <v>0.29262725593623351</v>
      </c>
    </row>
    <row r="20" spans="1:11" ht="21" x14ac:dyDescent="0.55000000000000004">
      <c r="A20" s="8" t="s">
        <v>131</v>
      </c>
      <c r="C20" s="4" t="s">
        <v>132</v>
      </c>
      <c r="E20" s="4">
        <v>1868852430</v>
      </c>
      <c r="G20" s="28">
        <f t="shared" si="0"/>
        <v>4.1699383413650384E-2</v>
      </c>
      <c r="I20" s="4">
        <v>1868852430</v>
      </c>
      <c r="J20" s="15"/>
      <c r="K20" s="30">
        <f t="shared" si="1"/>
        <v>4.1699383413650384E-2</v>
      </c>
    </row>
    <row r="21" spans="1:11" ht="21.75" thickBot="1" x14ac:dyDescent="0.6">
      <c r="A21" s="14" t="s">
        <v>163</v>
      </c>
      <c r="C21" s="10"/>
      <c r="E21" s="11">
        <f>SUM(E8:E20)</f>
        <v>44817267715</v>
      </c>
      <c r="G21" s="2">
        <f>SUM(G8:G20)</f>
        <v>1</v>
      </c>
      <c r="I21" s="11">
        <f>SUM(I8:I20)</f>
        <v>44817267715</v>
      </c>
      <c r="K21" s="2">
        <f>SUM(K8:K20)</f>
        <v>1</v>
      </c>
    </row>
    <row r="22" spans="1:11" ht="19.5" thickTop="1" x14ac:dyDescent="0.45"/>
  </sheetData>
  <sheetProtection algorithmName="SHA-512" hashValue="n465K7y4ZJqzARzbDKwc4KY7rhZx5uazYpmIiUagDRPzBwWo/ChyGUvPFGp+YxxuTJ4LXgT5XvW/gFCIBl1lsA==" saltValue="/04+tye8DXE6BVeZfroa7g==" spinCount="100000" sheet="1" objects="1" scenarios="1" selectLockedCells="1" autoFilter="0" selectUnlockedCells="1"/>
  <mergeCells count="6">
    <mergeCell ref="A6:C6"/>
    <mergeCell ref="E6:G6"/>
    <mergeCell ref="I6:K6"/>
    <mergeCell ref="A2:K2"/>
    <mergeCell ref="A3:K3"/>
    <mergeCell ref="A4:K4"/>
  </mergeCells>
  <pageMargins left="0.7" right="0.7" top="0.75" bottom="0.75" header="0.3" footer="0.3"/>
  <pageSetup scale="5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rightToLeft="1" view="pageBreakPreview" zoomScaleNormal="100" zoomScaleSheetLayoutView="100" workbookViewId="0">
      <selection activeCell="Q1" sqref="Q1"/>
    </sheetView>
  </sheetViews>
  <sheetFormatPr defaultRowHeight="18.75" x14ac:dyDescent="0.45"/>
  <cols>
    <col min="1" max="1" width="35.7109375" style="4" bestFit="1" customWidth="1"/>
    <col min="2" max="2" width="1" style="4" customWidth="1"/>
    <col min="3" max="3" width="12.5703125" style="4" bestFit="1" customWidth="1"/>
    <col min="4" max="4" width="1" style="4" customWidth="1"/>
    <col min="5" max="5" width="12.5703125" style="4" bestFit="1" customWidth="1"/>
    <col min="6" max="6" width="1" style="4" customWidth="1"/>
    <col min="7" max="7" width="9.140625" style="4" customWidth="1"/>
    <col min="8" max="24" width="9.140625" style="4"/>
    <col min="25" max="25" width="19.5703125" style="4" customWidth="1"/>
    <col min="26" max="16384" width="9.140625" style="4"/>
  </cols>
  <sheetData>
    <row r="2" spans="1:5" ht="21" x14ac:dyDescent="0.45">
      <c r="A2" s="37" t="s">
        <v>0</v>
      </c>
      <c r="B2" s="37"/>
      <c r="C2" s="37"/>
      <c r="D2" s="37"/>
      <c r="E2" s="37"/>
    </row>
    <row r="3" spans="1:5" ht="21" x14ac:dyDescent="0.45">
      <c r="A3" s="37" t="s">
        <v>134</v>
      </c>
      <c r="B3" s="37"/>
      <c r="C3" s="37"/>
      <c r="D3" s="37"/>
      <c r="E3" s="37"/>
    </row>
    <row r="4" spans="1:5" ht="21" x14ac:dyDescent="0.45">
      <c r="A4" s="37" t="s">
        <v>2</v>
      </c>
      <c r="B4" s="37"/>
      <c r="C4" s="37"/>
      <c r="D4" s="37"/>
      <c r="E4" s="37"/>
    </row>
    <row r="6" spans="1:5" ht="21" x14ac:dyDescent="0.45">
      <c r="A6" s="42" t="s">
        <v>168</v>
      </c>
      <c r="C6" s="13" t="s">
        <v>136</v>
      </c>
      <c r="E6" s="13" t="s">
        <v>6</v>
      </c>
    </row>
    <row r="7" spans="1:5" ht="21" x14ac:dyDescent="0.45">
      <c r="A7" s="43" t="s">
        <v>168</v>
      </c>
      <c r="C7" s="13" t="s">
        <v>82</v>
      </c>
      <c r="E7" s="13" t="s">
        <v>82</v>
      </c>
    </row>
    <row r="8" spans="1:5" ht="21" x14ac:dyDescent="0.55000000000000004">
      <c r="A8" s="8" t="s">
        <v>168</v>
      </c>
      <c r="C8" s="4">
        <v>17006803</v>
      </c>
      <c r="E8" s="4">
        <v>17006803</v>
      </c>
    </row>
    <row r="9" spans="1:5" ht="21" x14ac:dyDescent="0.55000000000000004">
      <c r="A9" s="8" t="s">
        <v>169</v>
      </c>
      <c r="C9" s="4">
        <v>54572355</v>
      </c>
      <c r="E9" s="4">
        <v>54572355</v>
      </c>
    </row>
    <row r="10" spans="1:5" ht="21" x14ac:dyDescent="0.55000000000000004">
      <c r="A10" s="8" t="s">
        <v>170</v>
      </c>
      <c r="C10" s="4">
        <v>1583250</v>
      </c>
      <c r="E10" s="4">
        <v>1583250</v>
      </c>
    </row>
    <row r="11" spans="1:5" ht="21.75" thickBot="1" x14ac:dyDescent="0.6">
      <c r="A11" s="14" t="s">
        <v>163</v>
      </c>
      <c r="C11" s="11">
        <v>73162408</v>
      </c>
      <c r="E11" s="11">
        <v>73162408</v>
      </c>
    </row>
    <row r="12" spans="1:5" ht="19.5" thickTop="1" x14ac:dyDescent="0.45"/>
  </sheetData>
  <sheetProtection algorithmName="SHA-512" hashValue="d6yCnnon80Km0h9KQp+b1zSLGADN4YxoXaHt3M4CiG/TgRF/rEZFdLKSXOrIGgmiOikTU+xXEitmZmpU/Gw74g==" saltValue="J9gSDp1kXMKZUfb5u0qPQg==" spinCount="100000" sheet="1" objects="1" scenarios="1" selectLockedCells="1" autoFilter="0" selectUnlockedCells="1"/>
  <mergeCells count="4">
    <mergeCell ref="A2:E2"/>
    <mergeCell ref="A3:E3"/>
    <mergeCell ref="A4:E4"/>
    <mergeCell ref="A6:A7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"/>
  <sheetViews>
    <sheetView rightToLeft="1" tabSelected="1" view="pageBreakPreview" zoomScaleNormal="100" zoomScaleSheetLayoutView="100" workbookViewId="0">
      <selection activeCell="O9" sqref="O9"/>
    </sheetView>
  </sheetViews>
  <sheetFormatPr defaultRowHeight="18.75" x14ac:dyDescent="0.45"/>
  <cols>
    <col min="1" max="1" width="24" style="4" bestFit="1" customWidth="1"/>
    <col min="2" max="2" width="1" style="4" customWidth="1"/>
    <col min="3" max="3" width="17.7109375" style="4" bestFit="1" customWidth="1"/>
    <col min="4" max="4" width="1" style="4" customWidth="1"/>
    <col min="5" max="5" width="17.42578125" style="4" bestFit="1" customWidth="1"/>
    <col min="6" max="6" width="1" style="4" customWidth="1"/>
    <col min="7" max="7" width="26.140625" style="4" bestFit="1" customWidth="1"/>
    <col min="8" max="8" width="1" style="4" customWidth="1"/>
    <col min="9" max="9" width="9.140625" style="4" customWidth="1"/>
    <col min="10" max="24" width="9.140625" style="4"/>
    <col min="25" max="25" width="19.5703125" style="4" customWidth="1"/>
    <col min="26" max="16384" width="9.140625" style="4"/>
  </cols>
  <sheetData>
    <row r="2" spans="1:7" ht="21" x14ac:dyDescent="0.45">
      <c r="A2" s="37" t="s">
        <v>0</v>
      </c>
      <c r="B2" s="37"/>
      <c r="C2" s="37"/>
      <c r="D2" s="37"/>
      <c r="E2" s="37"/>
      <c r="F2" s="37"/>
      <c r="G2" s="37"/>
    </row>
    <row r="3" spans="1:7" ht="21" x14ac:dyDescent="0.45">
      <c r="A3" s="37" t="s">
        <v>134</v>
      </c>
      <c r="B3" s="37"/>
      <c r="C3" s="37"/>
      <c r="D3" s="37"/>
      <c r="E3" s="37"/>
      <c r="F3" s="37"/>
      <c r="G3" s="37"/>
    </row>
    <row r="4" spans="1:7" ht="21" x14ac:dyDescent="0.45">
      <c r="A4" s="37" t="s">
        <v>2</v>
      </c>
      <c r="B4" s="37"/>
      <c r="C4" s="37"/>
      <c r="D4" s="37"/>
      <c r="E4" s="37"/>
      <c r="F4" s="37"/>
      <c r="G4" s="37"/>
    </row>
    <row r="6" spans="1:7" ht="21" x14ac:dyDescent="0.45">
      <c r="A6" s="13" t="s">
        <v>138</v>
      </c>
      <c r="C6" s="13" t="s">
        <v>82</v>
      </c>
      <c r="E6" s="13" t="s">
        <v>161</v>
      </c>
      <c r="G6" s="13" t="s">
        <v>13</v>
      </c>
    </row>
    <row r="7" spans="1:7" ht="21" x14ac:dyDescent="0.55000000000000004">
      <c r="A7" s="8" t="s">
        <v>171</v>
      </c>
      <c r="C7" s="4">
        <v>7733559691</v>
      </c>
      <c r="E7" s="28">
        <f>C7/$C$10</f>
        <v>5.1953361026349981E-2</v>
      </c>
      <c r="G7" s="29">
        <f>C7/سهام!$AB$2</f>
        <v>1.2238047801479001E-3</v>
      </c>
    </row>
    <row r="8" spans="1:7" ht="21" x14ac:dyDescent="0.55000000000000004">
      <c r="A8" s="8" t="s">
        <v>172</v>
      </c>
      <c r="C8" s="4">
        <v>96304983618</v>
      </c>
      <c r="E8" s="28">
        <f t="shared" ref="E8:E9" si="0">C8/$C$10</f>
        <v>0.64696825038609185</v>
      </c>
      <c r="G8" s="29">
        <f>C8/سهام!$AB$2</f>
        <v>1.5239877108717801E-2</v>
      </c>
    </row>
    <row r="9" spans="1:7" ht="21" x14ac:dyDescent="0.55000000000000004">
      <c r="A9" s="8" t="s">
        <v>173</v>
      </c>
      <c r="C9" s="4">
        <v>44817267715</v>
      </c>
      <c r="E9" s="28">
        <f t="shared" si="0"/>
        <v>0.3010783885875582</v>
      </c>
      <c r="G9" s="29">
        <f>C9/سهام!$AB$2</f>
        <v>7.0921527284019716E-3</v>
      </c>
    </row>
    <row r="10" spans="1:7" ht="21.75" thickBot="1" x14ac:dyDescent="0.6">
      <c r="A10" s="14" t="s">
        <v>163</v>
      </c>
      <c r="C10" s="12">
        <f>SUM(C7:C9)</f>
        <v>148855811024</v>
      </c>
      <c r="D10" s="8"/>
      <c r="E10" s="2">
        <f>SUM(E7:E9)</f>
        <v>1</v>
      </c>
      <c r="F10" s="8"/>
      <c r="G10" s="1">
        <f>SUM(G7:G9)</f>
        <v>2.3555834617267672E-2</v>
      </c>
    </row>
    <row r="11" spans="1:7" ht="19.5" thickTop="1" x14ac:dyDescent="0.45"/>
  </sheetData>
  <sheetProtection algorithmName="SHA-512" hashValue="EV8N18qbh4ufbM1xcnq0wdYaVzfJNivE9z31UV96ZXurfwyJ3EY7orRMVHm+zMHiCK/GUxQn1wK2aWu7aQ4UMw==" saltValue="tSteGjQkXfO0BFuEUxQICw==" spinCount="100000" sheet="1" objects="1" scenarios="1" selectLockedCells="1" autoFilter="0" selectUnlockedCells="1"/>
  <mergeCells count="3">
    <mergeCell ref="A2:G2"/>
    <mergeCell ref="A3:G3"/>
    <mergeCell ref="A4:G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34"/>
  <sheetViews>
    <sheetView rightToLeft="1" view="pageBreakPreview" zoomScaleNormal="100" zoomScaleSheetLayoutView="100" workbookViewId="0">
      <selection activeCell="Y5" sqref="Y5"/>
    </sheetView>
  </sheetViews>
  <sheetFormatPr defaultRowHeight="18.75" x14ac:dyDescent="0.45"/>
  <cols>
    <col min="1" max="1" width="27" style="4" bestFit="1" customWidth="1"/>
    <col min="2" max="2" width="1" style="4" customWidth="1"/>
    <col min="3" max="3" width="12.85546875" style="4" bestFit="1" customWidth="1"/>
    <col min="4" max="4" width="1" style="4" customWidth="1"/>
    <col min="5" max="5" width="18.85546875" style="4" bestFit="1" customWidth="1"/>
    <col min="6" max="6" width="1" style="4" customWidth="1"/>
    <col min="7" max="7" width="25.28515625" style="4" bestFit="1" customWidth="1"/>
    <col min="8" max="8" width="1" style="4" customWidth="1"/>
    <col min="9" max="9" width="11.42578125" style="4" bestFit="1" customWidth="1"/>
    <col min="10" max="10" width="1" style="4" customWidth="1"/>
    <col min="11" max="11" width="18.5703125" style="4" bestFit="1" customWidth="1"/>
    <col min="12" max="12" width="1" style="4" customWidth="1"/>
    <col min="13" max="13" width="7" style="4" bestFit="1" customWidth="1"/>
    <col min="14" max="14" width="1" style="4" customWidth="1"/>
    <col min="15" max="15" width="14.85546875" style="4" bestFit="1" customWidth="1"/>
    <col min="16" max="16" width="1" style="4" customWidth="1"/>
    <col min="17" max="17" width="13.85546875" style="4" bestFit="1" customWidth="1"/>
    <col min="18" max="18" width="1" style="4" customWidth="1"/>
    <col min="19" max="19" width="14" style="4" bestFit="1" customWidth="1"/>
    <col min="20" max="20" width="1" style="4" customWidth="1"/>
    <col min="21" max="21" width="18.85546875" style="4" bestFit="1" customWidth="1"/>
    <col min="22" max="22" width="1" style="4" customWidth="1"/>
    <col min="23" max="23" width="25.28515625" style="4" bestFit="1" customWidth="1"/>
    <col min="24" max="24" width="1" style="4" customWidth="1"/>
    <col min="25" max="25" width="13.42578125" style="29" customWidth="1"/>
    <col min="26" max="26" width="1" style="4" customWidth="1"/>
    <col min="27" max="27" width="9.140625" style="4" customWidth="1"/>
    <col min="28" max="28" width="18.42578125" style="4" bestFit="1" customWidth="1"/>
    <col min="29" max="16384" width="9.140625" style="4"/>
  </cols>
  <sheetData>
    <row r="2" spans="1:28" ht="21" x14ac:dyDescent="0.45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AB2" s="4">
        <v>6319275603798</v>
      </c>
    </row>
    <row r="3" spans="1:28" ht="21" x14ac:dyDescent="0.45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</row>
    <row r="4" spans="1:28" ht="21" x14ac:dyDescent="0.45">
      <c r="A4" s="37" t="s">
        <v>2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</row>
    <row r="6" spans="1:28" ht="21" x14ac:dyDescent="0.45">
      <c r="A6" s="35" t="s">
        <v>3</v>
      </c>
      <c r="B6" s="25"/>
      <c r="C6" s="36" t="s">
        <v>4</v>
      </c>
      <c r="D6" s="36" t="s">
        <v>4</v>
      </c>
      <c r="E6" s="36" t="s">
        <v>4</v>
      </c>
      <c r="F6" s="36" t="s">
        <v>4</v>
      </c>
      <c r="G6" s="36" t="s">
        <v>4</v>
      </c>
      <c r="H6" s="25"/>
      <c r="I6" s="36" t="s">
        <v>5</v>
      </c>
      <c r="J6" s="36" t="s">
        <v>5</v>
      </c>
      <c r="K6" s="36" t="s">
        <v>5</v>
      </c>
      <c r="L6" s="36" t="s">
        <v>5</v>
      </c>
      <c r="M6" s="36" t="s">
        <v>5</v>
      </c>
      <c r="N6" s="36" t="s">
        <v>5</v>
      </c>
      <c r="O6" s="36" t="s">
        <v>5</v>
      </c>
      <c r="P6" s="25"/>
      <c r="Q6" s="36" t="s">
        <v>6</v>
      </c>
      <c r="R6" s="36" t="s">
        <v>6</v>
      </c>
      <c r="S6" s="36" t="s">
        <v>6</v>
      </c>
      <c r="T6" s="36" t="s">
        <v>6</v>
      </c>
      <c r="U6" s="36" t="s">
        <v>6</v>
      </c>
      <c r="V6" s="36" t="s">
        <v>6</v>
      </c>
      <c r="W6" s="36" t="s">
        <v>6</v>
      </c>
      <c r="X6" s="36" t="s">
        <v>6</v>
      </c>
      <c r="Y6" s="36" t="s">
        <v>6</v>
      </c>
    </row>
    <row r="7" spans="1:28" ht="21" x14ac:dyDescent="0.45">
      <c r="A7" s="35" t="s">
        <v>3</v>
      </c>
      <c r="B7" s="25"/>
      <c r="C7" s="35" t="s">
        <v>7</v>
      </c>
      <c r="D7" s="25"/>
      <c r="E7" s="35" t="s">
        <v>8</v>
      </c>
      <c r="F7" s="25"/>
      <c r="G7" s="35" t="s">
        <v>9</v>
      </c>
      <c r="H7" s="25"/>
      <c r="I7" s="36" t="s">
        <v>10</v>
      </c>
      <c r="J7" s="36" t="s">
        <v>10</v>
      </c>
      <c r="K7" s="36" t="s">
        <v>10</v>
      </c>
      <c r="L7" s="25"/>
      <c r="M7" s="36" t="s">
        <v>11</v>
      </c>
      <c r="N7" s="36" t="s">
        <v>11</v>
      </c>
      <c r="O7" s="36" t="s">
        <v>11</v>
      </c>
      <c r="P7" s="25"/>
      <c r="Q7" s="35" t="s">
        <v>7</v>
      </c>
      <c r="R7" s="25"/>
      <c r="S7" s="40" t="s">
        <v>12</v>
      </c>
      <c r="T7" s="25"/>
      <c r="U7" s="35" t="s">
        <v>8</v>
      </c>
      <c r="V7" s="25"/>
      <c r="W7" s="35" t="s">
        <v>9</v>
      </c>
      <c r="X7" s="25"/>
      <c r="Y7" s="38" t="s">
        <v>13</v>
      </c>
    </row>
    <row r="8" spans="1:28" ht="21" x14ac:dyDescent="0.45">
      <c r="A8" s="36" t="s">
        <v>3</v>
      </c>
      <c r="B8" s="25"/>
      <c r="C8" s="36" t="s">
        <v>7</v>
      </c>
      <c r="D8" s="25"/>
      <c r="E8" s="36" t="s">
        <v>8</v>
      </c>
      <c r="F8" s="25"/>
      <c r="G8" s="36" t="s">
        <v>9</v>
      </c>
      <c r="H8" s="25"/>
      <c r="I8" s="26" t="s">
        <v>7</v>
      </c>
      <c r="J8" s="25"/>
      <c r="K8" s="26" t="s">
        <v>8</v>
      </c>
      <c r="L8" s="25"/>
      <c r="M8" s="26" t="s">
        <v>7</v>
      </c>
      <c r="N8" s="25"/>
      <c r="O8" s="26" t="s">
        <v>14</v>
      </c>
      <c r="P8" s="25"/>
      <c r="Q8" s="36" t="s">
        <v>7</v>
      </c>
      <c r="R8" s="25"/>
      <c r="S8" s="41" t="s">
        <v>12</v>
      </c>
      <c r="T8" s="25"/>
      <c r="U8" s="36" t="s">
        <v>8</v>
      </c>
      <c r="V8" s="25"/>
      <c r="W8" s="36" t="s">
        <v>9</v>
      </c>
      <c r="X8" s="25"/>
      <c r="Y8" s="39" t="s">
        <v>13</v>
      </c>
    </row>
    <row r="9" spans="1:28" ht="21" x14ac:dyDescent="0.55000000000000004">
      <c r="A9" s="8" t="s">
        <v>15</v>
      </c>
      <c r="C9" s="4">
        <v>6290000</v>
      </c>
      <c r="E9" s="4">
        <v>199767895368</v>
      </c>
      <c r="G9" s="4">
        <v>135368237925</v>
      </c>
      <c r="I9" s="4">
        <v>0</v>
      </c>
      <c r="K9" s="4">
        <v>0</v>
      </c>
      <c r="M9" s="4">
        <v>0</v>
      </c>
      <c r="O9" s="4">
        <v>0</v>
      </c>
      <c r="Q9" s="4">
        <v>6290000</v>
      </c>
      <c r="S9" s="4">
        <v>20740</v>
      </c>
      <c r="U9" s="4">
        <v>199767895368</v>
      </c>
      <c r="W9" s="4">
        <v>129678395130</v>
      </c>
      <c r="Y9" s="29">
        <f>W9/$AB$2</f>
        <v>2.0521085526331678E-2</v>
      </c>
    </row>
    <row r="10" spans="1:28" ht="21" x14ac:dyDescent="0.55000000000000004">
      <c r="A10" s="8" t="s">
        <v>16</v>
      </c>
      <c r="C10" s="4">
        <v>100000</v>
      </c>
      <c r="E10" s="4">
        <v>4985722913</v>
      </c>
      <c r="G10" s="4">
        <v>3613272345</v>
      </c>
      <c r="I10" s="4">
        <v>0</v>
      </c>
      <c r="K10" s="4">
        <v>0</v>
      </c>
      <c r="M10" s="4">
        <v>0</v>
      </c>
      <c r="O10" s="4">
        <v>0</v>
      </c>
      <c r="Q10" s="4">
        <v>100000</v>
      </c>
      <c r="S10" s="4">
        <v>34698</v>
      </c>
      <c r="U10" s="4">
        <v>4985722913</v>
      </c>
      <c r="W10" s="4">
        <v>3449154690</v>
      </c>
      <c r="Y10" s="29">
        <f t="shared" ref="Y10:Y32" si="0">W10/$AB$2</f>
        <v>5.4581488547943613E-4</v>
      </c>
    </row>
    <row r="11" spans="1:28" ht="21" x14ac:dyDescent="0.55000000000000004">
      <c r="A11" s="8" t="s">
        <v>17</v>
      </c>
      <c r="C11" s="4">
        <v>355000</v>
      </c>
      <c r="E11" s="4">
        <v>1237547277</v>
      </c>
      <c r="G11" s="4">
        <v>970441312.5</v>
      </c>
      <c r="I11" s="4">
        <v>0</v>
      </c>
      <c r="K11" s="4">
        <v>0</v>
      </c>
      <c r="M11" s="4">
        <v>0</v>
      </c>
      <c r="O11" s="4">
        <v>0</v>
      </c>
      <c r="Q11" s="4">
        <v>355000</v>
      </c>
      <c r="S11" s="4">
        <v>2520</v>
      </c>
      <c r="U11" s="4">
        <v>1237547277</v>
      </c>
      <c r="W11" s="4">
        <v>889277130</v>
      </c>
      <c r="Y11" s="29">
        <f t="shared" si="0"/>
        <v>1.4072453644299487E-4</v>
      </c>
    </row>
    <row r="12" spans="1:28" ht="21" x14ac:dyDescent="0.55000000000000004">
      <c r="A12" s="8" t="s">
        <v>18</v>
      </c>
      <c r="C12" s="4">
        <v>830000</v>
      </c>
      <c r="E12" s="4">
        <v>2826893521</v>
      </c>
      <c r="G12" s="4">
        <v>2351425275</v>
      </c>
      <c r="I12" s="4">
        <v>0</v>
      </c>
      <c r="K12" s="4">
        <v>0</v>
      </c>
      <c r="M12" s="4">
        <v>0</v>
      </c>
      <c r="O12" s="4">
        <v>0</v>
      </c>
      <c r="Q12" s="4">
        <v>830000</v>
      </c>
      <c r="S12" s="4">
        <v>2900</v>
      </c>
      <c r="U12" s="4">
        <v>2826893521</v>
      </c>
      <c r="W12" s="4">
        <v>2392678350</v>
      </c>
      <c r="Y12" s="29">
        <f t="shared" si="0"/>
        <v>3.7863174515793496E-4</v>
      </c>
    </row>
    <row r="13" spans="1:28" ht="21" x14ac:dyDescent="0.55000000000000004">
      <c r="A13" s="8" t="s">
        <v>19</v>
      </c>
      <c r="C13" s="4">
        <v>350000</v>
      </c>
      <c r="E13" s="4">
        <v>1456137769</v>
      </c>
      <c r="G13" s="4">
        <v>908064675</v>
      </c>
      <c r="I13" s="4">
        <v>0</v>
      </c>
      <c r="K13" s="4">
        <v>0</v>
      </c>
      <c r="M13" s="4">
        <v>0</v>
      </c>
      <c r="O13" s="4">
        <v>0</v>
      </c>
      <c r="Q13" s="4">
        <v>350000</v>
      </c>
      <c r="S13" s="4">
        <v>2690</v>
      </c>
      <c r="U13" s="4">
        <v>1456137769</v>
      </c>
      <c r="W13" s="4">
        <v>935898075</v>
      </c>
      <c r="Y13" s="29">
        <f t="shared" si="0"/>
        <v>1.4810211386215031E-4</v>
      </c>
    </row>
    <row r="14" spans="1:28" ht="21" x14ac:dyDescent="0.55000000000000004">
      <c r="A14" s="8" t="s">
        <v>20</v>
      </c>
      <c r="C14" s="4">
        <v>242500</v>
      </c>
      <c r="E14" s="4">
        <v>1439509450</v>
      </c>
      <c r="G14" s="4">
        <v>961817928.75</v>
      </c>
      <c r="I14" s="4">
        <v>0</v>
      </c>
      <c r="K14" s="4">
        <v>0</v>
      </c>
      <c r="M14" s="4">
        <v>0</v>
      </c>
      <c r="O14" s="4">
        <v>0</v>
      </c>
      <c r="Q14" s="4">
        <v>242500</v>
      </c>
      <c r="S14" s="4">
        <v>4330</v>
      </c>
      <c r="U14" s="4">
        <v>1439509450</v>
      </c>
      <c r="W14" s="4">
        <v>1043777351.25</v>
      </c>
      <c r="Y14" s="29">
        <f t="shared" si="0"/>
        <v>1.6517357632299986E-4</v>
      </c>
    </row>
    <row r="15" spans="1:28" ht="21" x14ac:dyDescent="0.55000000000000004">
      <c r="A15" s="8" t="s">
        <v>21</v>
      </c>
      <c r="C15" s="4">
        <v>390500</v>
      </c>
      <c r="E15" s="4">
        <v>2129882534</v>
      </c>
      <c r="G15" s="4">
        <v>1312036654.5</v>
      </c>
      <c r="I15" s="4">
        <v>0</v>
      </c>
      <c r="K15" s="4">
        <v>0</v>
      </c>
      <c r="M15" s="4">
        <v>0</v>
      </c>
      <c r="O15" s="4">
        <v>0</v>
      </c>
      <c r="Q15" s="4">
        <v>390500</v>
      </c>
      <c r="S15" s="4">
        <v>3150</v>
      </c>
      <c r="U15" s="4">
        <v>2129882534</v>
      </c>
      <c r="W15" s="4">
        <v>1222756053.75</v>
      </c>
      <c r="Y15" s="29">
        <f t="shared" si="0"/>
        <v>1.9349623760911793E-4</v>
      </c>
    </row>
    <row r="16" spans="1:28" ht="21" x14ac:dyDescent="0.55000000000000004">
      <c r="A16" s="8" t="s">
        <v>22</v>
      </c>
      <c r="C16" s="4">
        <v>100588</v>
      </c>
      <c r="E16" s="4">
        <v>1979585329</v>
      </c>
      <c r="G16" s="4">
        <v>1294864043.1300001</v>
      </c>
      <c r="I16" s="4">
        <v>0</v>
      </c>
      <c r="K16" s="4">
        <v>0</v>
      </c>
      <c r="M16" s="4">
        <v>0</v>
      </c>
      <c r="O16" s="4">
        <v>0</v>
      </c>
      <c r="Q16" s="4">
        <v>100588</v>
      </c>
      <c r="S16" s="4">
        <v>14590</v>
      </c>
      <c r="U16" s="4">
        <v>1979585329</v>
      </c>
      <c r="W16" s="4">
        <v>1458846825.4260001</v>
      </c>
      <c r="Y16" s="29">
        <f t="shared" si="0"/>
        <v>2.3085665460598149E-4</v>
      </c>
    </row>
    <row r="17" spans="1:25" ht="21" x14ac:dyDescent="0.55000000000000004">
      <c r="A17" s="8" t="s">
        <v>23</v>
      </c>
      <c r="C17" s="4">
        <v>115056</v>
      </c>
      <c r="E17" s="4">
        <v>2358866490</v>
      </c>
      <c r="G17" s="4">
        <v>1068229032.9119999</v>
      </c>
      <c r="I17" s="4">
        <v>0</v>
      </c>
      <c r="K17" s="4">
        <v>0</v>
      </c>
      <c r="M17" s="4">
        <v>0</v>
      </c>
      <c r="O17" s="4">
        <v>0</v>
      </c>
      <c r="Q17" s="4">
        <v>115056</v>
      </c>
      <c r="S17" s="4">
        <v>9730</v>
      </c>
      <c r="U17" s="4">
        <v>2358866490</v>
      </c>
      <c r="W17" s="4">
        <v>1112833885.464</v>
      </c>
      <c r="Y17" s="29">
        <f t="shared" si="0"/>
        <v>1.7610149568332903E-4</v>
      </c>
    </row>
    <row r="18" spans="1:25" ht="21" x14ac:dyDescent="0.55000000000000004">
      <c r="A18" s="8" t="s">
        <v>24</v>
      </c>
      <c r="C18" s="4">
        <v>700000</v>
      </c>
      <c r="E18" s="4">
        <v>41869677371</v>
      </c>
      <c r="G18" s="4">
        <v>44609981850</v>
      </c>
      <c r="I18" s="4">
        <v>0</v>
      </c>
      <c r="K18" s="4">
        <v>0</v>
      </c>
      <c r="M18" s="4">
        <v>0</v>
      </c>
      <c r="O18" s="4">
        <v>0</v>
      </c>
      <c r="Q18" s="4">
        <v>700000</v>
      </c>
      <c r="S18" s="4">
        <v>68350</v>
      </c>
      <c r="U18" s="4">
        <v>41869677371</v>
      </c>
      <c r="W18" s="4">
        <v>47560322250</v>
      </c>
      <c r="Y18" s="29">
        <f t="shared" si="0"/>
        <v>7.5262300984966345E-3</v>
      </c>
    </row>
    <row r="19" spans="1:25" ht="21" x14ac:dyDescent="0.55000000000000004">
      <c r="A19" s="8" t="s">
        <v>25</v>
      </c>
      <c r="C19" s="4">
        <v>500000</v>
      </c>
      <c r="E19" s="4">
        <v>42461728116</v>
      </c>
      <c r="G19" s="4">
        <v>33539247000</v>
      </c>
      <c r="I19" s="4">
        <v>0</v>
      </c>
      <c r="K19" s="4">
        <v>0</v>
      </c>
      <c r="M19" s="4">
        <v>0</v>
      </c>
      <c r="O19" s="4">
        <v>0</v>
      </c>
      <c r="Q19" s="4">
        <v>500000</v>
      </c>
      <c r="S19" s="4">
        <v>82520</v>
      </c>
      <c r="U19" s="4">
        <v>42461728116</v>
      </c>
      <c r="W19" s="4">
        <v>41014503000</v>
      </c>
      <c r="Y19" s="29">
        <f t="shared" si="0"/>
        <v>6.4903804757857906E-3</v>
      </c>
    </row>
    <row r="20" spans="1:25" ht="21" x14ac:dyDescent="0.55000000000000004">
      <c r="A20" s="8" t="s">
        <v>26</v>
      </c>
      <c r="C20" s="4">
        <v>544352</v>
      </c>
      <c r="E20" s="4">
        <v>2621161726</v>
      </c>
      <c r="G20" s="4">
        <v>1638490483.7567999</v>
      </c>
      <c r="I20" s="4">
        <v>0</v>
      </c>
      <c r="K20" s="4">
        <v>0</v>
      </c>
      <c r="M20" s="4">
        <v>0</v>
      </c>
      <c r="O20" s="4">
        <v>0</v>
      </c>
      <c r="Q20" s="4">
        <v>544352</v>
      </c>
      <c r="S20" s="4">
        <v>2880</v>
      </c>
      <c r="U20" s="4">
        <v>2621161726</v>
      </c>
      <c r="W20" s="4">
        <v>1558405744.128</v>
      </c>
      <c r="Y20" s="29">
        <f t="shared" si="0"/>
        <v>2.4661145388110147E-4</v>
      </c>
    </row>
    <row r="21" spans="1:25" ht="21" x14ac:dyDescent="0.55000000000000004">
      <c r="A21" s="8" t="s">
        <v>27</v>
      </c>
      <c r="C21" s="4">
        <v>6000000</v>
      </c>
      <c r="E21" s="4">
        <v>23874685082</v>
      </c>
      <c r="G21" s="4">
        <v>36549230400</v>
      </c>
      <c r="I21" s="4">
        <v>734784</v>
      </c>
      <c r="K21" s="4">
        <v>0</v>
      </c>
      <c r="M21" s="4">
        <v>0</v>
      </c>
      <c r="O21" s="4">
        <v>0</v>
      </c>
      <c r="Q21" s="4">
        <v>6734784</v>
      </c>
      <c r="S21" s="4">
        <v>5690</v>
      </c>
      <c r="U21" s="4">
        <v>23874685082</v>
      </c>
      <c r="W21" s="4">
        <v>38092911480.288002</v>
      </c>
      <c r="Y21" s="29">
        <f t="shared" si="0"/>
        <v>6.0280503444719944E-3</v>
      </c>
    </row>
    <row r="22" spans="1:25" ht="21" x14ac:dyDescent="0.55000000000000004">
      <c r="A22" s="8" t="s">
        <v>28</v>
      </c>
      <c r="C22" s="4">
        <v>85000</v>
      </c>
      <c r="E22" s="4">
        <v>1645857472</v>
      </c>
      <c r="G22" s="4">
        <v>1032519735</v>
      </c>
      <c r="I22" s="4">
        <v>0</v>
      </c>
      <c r="K22" s="4">
        <v>0</v>
      </c>
      <c r="M22" s="4">
        <v>0</v>
      </c>
      <c r="O22" s="4">
        <v>0</v>
      </c>
      <c r="Q22" s="4">
        <v>85000</v>
      </c>
      <c r="S22" s="4">
        <v>13100</v>
      </c>
      <c r="U22" s="4">
        <v>1645857472</v>
      </c>
      <c r="W22" s="4">
        <v>1106874675</v>
      </c>
      <c r="Y22" s="29">
        <f t="shared" si="0"/>
        <v>1.7515847454647305E-4</v>
      </c>
    </row>
    <row r="23" spans="1:25" ht="21" x14ac:dyDescent="0.55000000000000004">
      <c r="A23" s="8" t="s">
        <v>29</v>
      </c>
      <c r="C23" s="4">
        <v>1362500</v>
      </c>
      <c r="E23" s="4">
        <v>4678011702</v>
      </c>
      <c r="G23" s="4">
        <v>3358894950</v>
      </c>
      <c r="I23" s="4">
        <v>0</v>
      </c>
      <c r="K23" s="4">
        <v>0</v>
      </c>
      <c r="M23" s="4">
        <v>0</v>
      </c>
      <c r="O23" s="4">
        <v>0</v>
      </c>
      <c r="Q23" s="4">
        <v>1362500</v>
      </c>
      <c r="S23" s="4">
        <v>2330</v>
      </c>
      <c r="U23" s="4">
        <v>4678011702</v>
      </c>
      <c r="W23" s="4">
        <v>3155735981.25</v>
      </c>
      <c r="Y23" s="29">
        <f t="shared" si="0"/>
        <v>4.9938255254341893E-4</v>
      </c>
    </row>
    <row r="24" spans="1:25" ht="21" x14ac:dyDescent="0.55000000000000004">
      <c r="A24" s="8" t="s">
        <v>30</v>
      </c>
      <c r="C24" s="4">
        <v>1000000</v>
      </c>
      <c r="E24" s="4">
        <v>43410227737</v>
      </c>
      <c r="G24" s="4">
        <v>21918802500</v>
      </c>
      <c r="I24" s="4">
        <v>775000</v>
      </c>
      <c r="K24" s="4">
        <v>0</v>
      </c>
      <c r="M24" s="4">
        <v>0</v>
      </c>
      <c r="O24" s="4">
        <v>0</v>
      </c>
      <c r="Q24" s="4">
        <v>1775000</v>
      </c>
      <c r="S24" s="4">
        <v>10546</v>
      </c>
      <c r="U24" s="4">
        <v>43410227737</v>
      </c>
      <c r="W24" s="4">
        <v>18607771057.5</v>
      </c>
      <c r="Y24" s="29">
        <f t="shared" si="0"/>
        <v>2.9446050819996504E-3</v>
      </c>
    </row>
    <row r="25" spans="1:25" ht="21" x14ac:dyDescent="0.55000000000000004">
      <c r="A25" s="8" t="s">
        <v>31</v>
      </c>
      <c r="C25" s="4">
        <v>227563</v>
      </c>
      <c r="E25" s="4">
        <v>5499194314</v>
      </c>
      <c r="G25" s="4">
        <v>5309125233.5205002</v>
      </c>
      <c r="I25" s="4">
        <v>0</v>
      </c>
      <c r="K25" s="4">
        <v>0</v>
      </c>
      <c r="M25" s="4">
        <v>0</v>
      </c>
      <c r="O25" s="4">
        <v>0</v>
      </c>
      <c r="Q25" s="4">
        <v>227563</v>
      </c>
      <c r="S25" s="4">
        <v>21840</v>
      </c>
      <c r="U25" s="4">
        <v>5499194314</v>
      </c>
      <c r="W25" s="4">
        <v>4940404563.276</v>
      </c>
      <c r="Y25" s="29">
        <f t="shared" si="0"/>
        <v>7.8179919234836457E-4</v>
      </c>
    </row>
    <row r="26" spans="1:25" ht="21" x14ac:dyDescent="0.55000000000000004">
      <c r="A26" s="8" t="s">
        <v>32</v>
      </c>
      <c r="C26" s="4">
        <v>450000</v>
      </c>
      <c r="E26" s="4">
        <v>3088010543</v>
      </c>
      <c r="G26" s="4">
        <v>1894858110</v>
      </c>
      <c r="I26" s="4">
        <v>0</v>
      </c>
      <c r="K26" s="4">
        <v>0</v>
      </c>
      <c r="M26" s="4">
        <v>0</v>
      </c>
      <c r="O26" s="4">
        <v>0</v>
      </c>
      <c r="Q26" s="4">
        <v>450000</v>
      </c>
      <c r="S26" s="4">
        <v>4040</v>
      </c>
      <c r="U26" s="4">
        <v>3088010543</v>
      </c>
      <c r="W26" s="4">
        <v>1807182900</v>
      </c>
      <c r="Y26" s="29">
        <f t="shared" si="0"/>
        <v>2.8597944025638794E-4</v>
      </c>
    </row>
    <row r="27" spans="1:25" ht="21" x14ac:dyDescent="0.55000000000000004">
      <c r="A27" s="8" t="s">
        <v>33</v>
      </c>
      <c r="C27" s="4">
        <v>26238</v>
      </c>
      <c r="E27" s="4">
        <v>406809951</v>
      </c>
      <c r="G27" s="4">
        <v>242561520.27000001</v>
      </c>
      <c r="I27" s="4">
        <v>0</v>
      </c>
      <c r="K27" s="4">
        <v>0</v>
      </c>
      <c r="M27" s="4">
        <v>0</v>
      </c>
      <c r="O27" s="4">
        <v>0</v>
      </c>
      <c r="Q27" s="4">
        <v>26238</v>
      </c>
      <c r="S27" s="4">
        <v>10630</v>
      </c>
      <c r="U27" s="4">
        <v>406809951</v>
      </c>
      <c r="W27" s="4">
        <v>277250425.85699999</v>
      </c>
      <c r="Y27" s="29">
        <f t="shared" si="0"/>
        <v>4.3873767064434951E-5</v>
      </c>
    </row>
    <row r="28" spans="1:25" ht="21" x14ac:dyDescent="0.55000000000000004">
      <c r="A28" s="8" t="s">
        <v>34</v>
      </c>
      <c r="C28" s="4">
        <v>15706</v>
      </c>
      <c r="E28" s="4">
        <v>310677752</v>
      </c>
      <c r="G28" s="4">
        <v>265569463.59299999</v>
      </c>
      <c r="I28" s="4">
        <v>0</v>
      </c>
      <c r="K28" s="4">
        <v>0</v>
      </c>
      <c r="M28" s="4">
        <v>0</v>
      </c>
      <c r="O28" s="4">
        <v>0</v>
      </c>
      <c r="Q28" s="4">
        <v>15706</v>
      </c>
      <c r="S28" s="4">
        <v>16990</v>
      </c>
      <c r="U28" s="4">
        <v>310677752</v>
      </c>
      <c r="W28" s="4">
        <v>265257212.60699999</v>
      </c>
      <c r="Y28" s="29">
        <f t="shared" si="0"/>
        <v>4.197588920596778E-5</v>
      </c>
    </row>
    <row r="29" spans="1:25" ht="21" x14ac:dyDescent="0.55000000000000004">
      <c r="A29" s="8" t="s">
        <v>35</v>
      </c>
      <c r="C29" s="4">
        <v>17396511</v>
      </c>
      <c r="E29" s="4">
        <v>123481925658</v>
      </c>
      <c r="G29" s="4">
        <v>96322019800.693497</v>
      </c>
      <c r="I29" s="4">
        <v>0</v>
      </c>
      <c r="K29" s="4">
        <v>0</v>
      </c>
      <c r="M29" s="4">
        <v>0</v>
      </c>
      <c r="O29" s="4">
        <v>0</v>
      </c>
      <c r="Q29" s="4">
        <v>17396511</v>
      </c>
      <c r="S29" s="4">
        <v>5000</v>
      </c>
      <c r="U29" s="4">
        <v>123481925658</v>
      </c>
      <c r="W29" s="4">
        <v>86465008797.75</v>
      </c>
      <c r="Y29" s="29">
        <f t="shared" si="0"/>
        <v>1.3682740589092673E-2</v>
      </c>
    </row>
    <row r="30" spans="1:25" ht="21" x14ac:dyDescent="0.55000000000000004">
      <c r="A30" s="8" t="s">
        <v>36</v>
      </c>
      <c r="C30" s="4">
        <v>1698345</v>
      </c>
      <c r="E30" s="4">
        <v>34853505884</v>
      </c>
      <c r="G30" s="4">
        <v>33933620929.724998</v>
      </c>
      <c r="I30" s="4">
        <v>0</v>
      </c>
      <c r="K30" s="4">
        <v>0</v>
      </c>
      <c r="M30" s="4">
        <v>0</v>
      </c>
      <c r="O30" s="4">
        <v>0</v>
      </c>
      <c r="Q30" s="4">
        <v>1698345</v>
      </c>
      <c r="S30" s="4">
        <v>23860</v>
      </c>
      <c r="U30" s="4">
        <v>34853505884</v>
      </c>
      <c r="W30" s="4">
        <v>40281402755.385002</v>
      </c>
      <c r="Y30" s="29">
        <f t="shared" si="0"/>
        <v>6.374370304592372E-3</v>
      </c>
    </row>
    <row r="31" spans="1:25" ht="21" x14ac:dyDescent="0.55000000000000004">
      <c r="A31" s="8" t="s">
        <v>37</v>
      </c>
      <c r="C31" s="4">
        <v>69093</v>
      </c>
      <c r="E31" s="4">
        <v>8740481289</v>
      </c>
      <c r="G31" s="4">
        <v>6044006905.1999998</v>
      </c>
      <c r="I31" s="4">
        <v>0</v>
      </c>
      <c r="K31" s="4">
        <v>0</v>
      </c>
      <c r="M31" s="4">
        <v>0</v>
      </c>
      <c r="O31" s="4">
        <v>0</v>
      </c>
      <c r="Q31" s="4">
        <v>69093</v>
      </c>
      <c r="S31" s="4">
        <v>80400</v>
      </c>
      <c r="U31" s="4">
        <v>8740481289</v>
      </c>
      <c r="W31" s="4">
        <v>5522024490.6599998</v>
      </c>
      <c r="Y31" s="29">
        <f t="shared" si="0"/>
        <v>8.7383821135149765E-4</v>
      </c>
    </row>
    <row r="32" spans="1:25" ht="21" x14ac:dyDescent="0.55000000000000004">
      <c r="A32" s="8" t="s">
        <v>38</v>
      </c>
      <c r="C32" s="4">
        <v>2999999</v>
      </c>
      <c r="E32" s="4">
        <v>22876033994</v>
      </c>
      <c r="G32" s="4">
        <v>36084002971.995003</v>
      </c>
      <c r="I32" s="4">
        <v>0</v>
      </c>
      <c r="K32" s="4">
        <v>0</v>
      </c>
      <c r="M32" s="4">
        <v>0</v>
      </c>
      <c r="O32" s="4">
        <v>0</v>
      </c>
      <c r="Q32" s="4">
        <v>2999999</v>
      </c>
      <c r="S32" s="4">
        <v>13490</v>
      </c>
      <c r="U32" s="4">
        <v>22876033994</v>
      </c>
      <c r="W32" s="4">
        <v>40229190090.265503</v>
      </c>
      <c r="Y32" s="29">
        <f t="shared" si="0"/>
        <v>6.3661078599083452E-3</v>
      </c>
    </row>
    <row r="33" spans="1:25" ht="21.75" thickBot="1" x14ac:dyDescent="0.6">
      <c r="A33" s="14" t="s">
        <v>163</v>
      </c>
      <c r="C33" s="24"/>
      <c r="E33" s="12">
        <f>SUM(E9:E32)</f>
        <v>578000029242</v>
      </c>
      <c r="F33" s="15"/>
      <c r="G33" s="12">
        <f>SUM(G9:G32)</f>
        <v>470591321045.54584</v>
      </c>
      <c r="I33" s="12">
        <f>SUM(I9:I32)</f>
        <v>1509784</v>
      </c>
      <c r="K33" s="10">
        <f>SUM(K9:K32)</f>
        <v>0</v>
      </c>
      <c r="M33" s="10"/>
      <c r="O33" s="10">
        <f>SUM(O9:O32)</f>
        <v>0</v>
      </c>
      <c r="Q33" s="12">
        <f>SUM(Q9:Q32)</f>
        <v>43358735</v>
      </c>
      <c r="R33" s="10"/>
      <c r="S33" s="12">
        <f>SUM(S9:S32)</f>
        <v>457014</v>
      </c>
      <c r="U33" s="12">
        <f>SUM(U9:U32)</f>
        <v>578000029242</v>
      </c>
      <c r="W33" s="12">
        <f>SUM(W9:W32)</f>
        <v>473067862914.85645</v>
      </c>
      <c r="Y33" s="1">
        <f>SUM(Y9:Y32)</f>
        <v>7.486109050704072E-2</v>
      </c>
    </row>
    <row r="34" spans="1:25" ht="19.5" thickTop="1" x14ac:dyDescent="0.45"/>
  </sheetData>
  <sheetProtection algorithmName="SHA-512" hashValue="JR4szMSCUsHC/3tkEKC1PVAWsdYu+W7sMHPE27pKXQtGVAiFQM5qg+OOi3W9LA0zlSDxQF8p4m/urPyogUY27Q==" saltValue="fT76n0FOQyNj5obY5qQ3VA==" spinCount="100000" sheet="1" objects="1" scenarios="1" selectLockedCells="1" autoFilter="0" selectUnlockedCells="1"/>
  <mergeCells count="17">
    <mergeCell ref="C7:C8"/>
    <mergeCell ref="E7:E8"/>
    <mergeCell ref="G7:G8"/>
    <mergeCell ref="C6:G6"/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7:K7"/>
    <mergeCell ref="M7:O7"/>
    <mergeCell ref="A6:A8"/>
  </mergeCells>
  <pageMargins left="0.7" right="0.7" top="0.75" bottom="0.75" header="0.3" footer="0.3"/>
  <pageSetup scale="3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9"/>
  <sheetViews>
    <sheetView rightToLeft="1" view="pageBreakPreview" topLeftCell="D1" zoomScaleNormal="100" zoomScaleSheetLayoutView="100" workbookViewId="0">
      <selection activeCell="AK14" sqref="AK14"/>
    </sheetView>
  </sheetViews>
  <sheetFormatPr defaultRowHeight="18.75" x14ac:dyDescent="0.45"/>
  <cols>
    <col min="1" max="1" width="31.5703125" style="4" bestFit="1" customWidth="1"/>
    <col min="2" max="2" width="1" style="4" customWidth="1"/>
    <col min="3" max="3" width="16.42578125" style="4" bestFit="1" customWidth="1"/>
    <col min="4" max="4" width="1" style="4" customWidth="1"/>
    <col min="5" max="5" width="14.28515625" style="4" bestFit="1" customWidth="1"/>
    <col min="6" max="6" width="1" style="4" customWidth="1"/>
    <col min="7" max="7" width="11" style="4" bestFit="1" customWidth="1"/>
    <col min="8" max="8" width="1" style="4" customWidth="1"/>
    <col min="9" max="9" width="13.42578125" style="4" bestFit="1" customWidth="1"/>
    <col min="10" max="10" width="1" style="4" customWidth="1"/>
    <col min="11" max="11" width="7.28515625" style="4" bestFit="1" customWidth="1"/>
    <col min="12" max="12" width="1" style="4" customWidth="1"/>
    <col min="13" max="13" width="7.7109375" style="4" bestFit="1" customWidth="1"/>
    <col min="14" max="14" width="1" style="4" customWidth="1"/>
    <col min="15" max="15" width="9.140625" style="4" bestFit="1" customWidth="1"/>
    <col min="16" max="16" width="1" style="4" customWidth="1"/>
    <col min="17" max="17" width="17" style="4" bestFit="1" customWidth="1"/>
    <col min="18" max="18" width="1" style="4" customWidth="1"/>
    <col min="19" max="19" width="19.28515625" style="4" bestFit="1" customWidth="1"/>
    <col min="20" max="20" width="1" style="4" customWidth="1"/>
    <col min="21" max="21" width="9.42578125" style="4" bestFit="1" customWidth="1"/>
    <col min="22" max="22" width="1" style="4" customWidth="1"/>
    <col min="23" max="23" width="19" style="4" bestFit="1" customWidth="1"/>
    <col min="24" max="24" width="1" style="4" customWidth="1"/>
    <col min="25" max="25" width="9.85546875" style="4" bestFit="1" customWidth="1"/>
    <col min="26" max="26" width="1" style="4" customWidth="1"/>
    <col min="27" max="27" width="18.5703125" style="4" bestFit="1" customWidth="1"/>
    <col min="28" max="28" width="1" style="4" customWidth="1"/>
    <col min="29" max="29" width="11.28515625" style="4" bestFit="1" customWidth="1"/>
    <col min="30" max="30" width="1" style="4" customWidth="1"/>
    <col min="31" max="31" width="14.5703125" style="4" bestFit="1" customWidth="1"/>
    <col min="32" max="32" width="1" style="4" customWidth="1"/>
    <col min="33" max="33" width="20.28515625" style="4" bestFit="1" customWidth="1"/>
    <col min="34" max="34" width="1" style="4" customWidth="1"/>
    <col min="35" max="35" width="19.85546875" style="4" bestFit="1" customWidth="1"/>
    <col min="36" max="36" width="1" style="4" customWidth="1"/>
    <col min="37" max="37" width="22.140625" style="4" bestFit="1" customWidth="1"/>
    <col min="38" max="38" width="1" style="4" customWidth="1"/>
    <col min="39" max="16384" width="9.140625" style="4"/>
  </cols>
  <sheetData>
    <row r="2" spans="1:37" ht="21" x14ac:dyDescent="0.45">
      <c r="H2" s="37" t="s">
        <v>0</v>
      </c>
      <c r="I2" s="37" t="s">
        <v>0</v>
      </c>
      <c r="J2" s="37" t="s">
        <v>0</v>
      </c>
      <c r="K2" s="37" t="s">
        <v>0</v>
      </c>
      <c r="L2" s="37" t="s">
        <v>0</v>
      </c>
    </row>
    <row r="3" spans="1:37" ht="21" x14ac:dyDescent="0.45">
      <c r="H3" s="37" t="s">
        <v>1</v>
      </c>
      <c r="I3" s="37" t="s">
        <v>1</v>
      </c>
      <c r="J3" s="37" t="s">
        <v>1</v>
      </c>
      <c r="K3" s="37" t="s">
        <v>1</v>
      </c>
      <c r="L3" s="37" t="s">
        <v>1</v>
      </c>
    </row>
    <row r="4" spans="1:37" ht="21" x14ac:dyDescent="0.45">
      <c r="H4" s="37" t="s">
        <v>2</v>
      </c>
      <c r="I4" s="37" t="s">
        <v>2</v>
      </c>
      <c r="J4" s="37" t="s">
        <v>2</v>
      </c>
      <c r="K4" s="37" t="s">
        <v>2</v>
      </c>
      <c r="L4" s="37" t="s">
        <v>2</v>
      </c>
    </row>
    <row r="6" spans="1:37" ht="21" x14ac:dyDescent="0.45">
      <c r="A6" s="43" t="s">
        <v>40</v>
      </c>
      <c r="B6" s="43" t="s">
        <v>40</v>
      </c>
      <c r="C6" s="43" t="s">
        <v>40</v>
      </c>
      <c r="D6" s="43" t="s">
        <v>40</v>
      </c>
      <c r="E6" s="43" t="s">
        <v>40</v>
      </c>
      <c r="F6" s="43" t="s">
        <v>40</v>
      </c>
      <c r="G6" s="43" t="s">
        <v>40</v>
      </c>
      <c r="H6" s="43" t="s">
        <v>40</v>
      </c>
      <c r="I6" s="43" t="s">
        <v>40</v>
      </c>
      <c r="J6" s="43" t="s">
        <v>40</v>
      </c>
      <c r="K6" s="43" t="s">
        <v>40</v>
      </c>
      <c r="L6" s="43" t="s">
        <v>40</v>
      </c>
      <c r="M6" s="43" t="s">
        <v>40</v>
      </c>
      <c r="O6" s="43" t="s">
        <v>4</v>
      </c>
      <c r="P6" s="43" t="s">
        <v>4</v>
      </c>
      <c r="Q6" s="43" t="s">
        <v>4</v>
      </c>
      <c r="R6" s="43" t="s">
        <v>4</v>
      </c>
      <c r="S6" s="43" t="s">
        <v>4</v>
      </c>
      <c r="U6" s="43" t="s">
        <v>5</v>
      </c>
      <c r="V6" s="43" t="s">
        <v>5</v>
      </c>
      <c r="W6" s="43" t="s">
        <v>5</v>
      </c>
      <c r="X6" s="43" t="s">
        <v>5</v>
      </c>
      <c r="Y6" s="43" t="s">
        <v>5</v>
      </c>
      <c r="Z6" s="43" t="s">
        <v>5</v>
      </c>
      <c r="AA6" s="43" t="s">
        <v>5</v>
      </c>
      <c r="AC6" s="43" t="s">
        <v>6</v>
      </c>
      <c r="AD6" s="43" t="s">
        <v>6</v>
      </c>
      <c r="AE6" s="43" t="s">
        <v>6</v>
      </c>
      <c r="AF6" s="43" t="s">
        <v>6</v>
      </c>
      <c r="AG6" s="43" t="s">
        <v>6</v>
      </c>
      <c r="AH6" s="43" t="s">
        <v>6</v>
      </c>
      <c r="AI6" s="43" t="s">
        <v>6</v>
      </c>
      <c r="AJ6" s="43" t="s">
        <v>6</v>
      </c>
      <c r="AK6" s="43" t="s">
        <v>6</v>
      </c>
    </row>
    <row r="7" spans="1:37" ht="21" x14ac:dyDescent="0.45">
      <c r="A7" s="42" t="s">
        <v>41</v>
      </c>
      <c r="C7" s="46" t="s">
        <v>42</v>
      </c>
      <c r="E7" s="46" t="s">
        <v>43</v>
      </c>
      <c r="G7" s="42" t="s">
        <v>44</v>
      </c>
      <c r="I7" s="42" t="s">
        <v>45</v>
      </c>
      <c r="K7" s="46" t="s">
        <v>46</v>
      </c>
      <c r="M7" s="46" t="s">
        <v>39</v>
      </c>
      <c r="O7" s="42" t="s">
        <v>7</v>
      </c>
      <c r="Q7" s="42" t="s">
        <v>8</v>
      </c>
      <c r="S7" s="42" t="s">
        <v>9</v>
      </c>
      <c r="U7" s="43" t="s">
        <v>10</v>
      </c>
      <c r="V7" s="43" t="s">
        <v>10</v>
      </c>
      <c r="W7" s="43" t="s">
        <v>10</v>
      </c>
      <c r="Y7" s="43" t="s">
        <v>11</v>
      </c>
      <c r="Z7" s="43" t="s">
        <v>11</v>
      </c>
      <c r="AA7" s="43" t="s">
        <v>11</v>
      </c>
      <c r="AC7" s="42" t="s">
        <v>7</v>
      </c>
      <c r="AD7" s="23"/>
      <c r="AE7" s="46" t="s">
        <v>47</v>
      </c>
      <c r="AG7" s="42" t="s">
        <v>8</v>
      </c>
      <c r="AI7" s="42" t="s">
        <v>9</v>
      </c>
      <c r="AK7" s="44" t="s">
        <v>13</v>
      </c>
    </row>
    <row r="8" spans="1:37" ht="21" x14ac:dyDescent="0.45">
      <c r="A8" s="43" t="s">
        <v>41</v>
      </c>
      <c r="C8" s="47" t="s">
        <v>42</v>
      </c>
      <c r="E8" s="47" t="s">
        <v>43</v>
      </c>
      <c r="G8" s="43" t="s">
        <v>44</v>
      </c>
      <c r="I8" s="43" t="s">
        <v>45</v>
      </c>
      <c r="K8" s="47" t="s">
        <v>46</v>
      </c>
      <c r="M8" s="47" t="s">
        <v>39</v>
      </c>
      <c r="O8" s="43" t="s">
        <v>7</v>
      </c>
      <c r="Q8" s="43" t="s">
        <v>8</v>
      </c>
      <c r="S8" s="43" t="s">
        <v>9</v>
      </c>
      <c r="U8" s="13" t="s">
        <v>7</v>
      </c>
      <c r="W8" s="13" t="s">
        <v>8</v>
      </c>
      <c r="Y8" s="13" t="s">
        <v>7</v>
      </c>
      <c r="AA8" s="13" t="s">
        <v>14</v>
      </c>
      <c r="AC8" s="43" t="s">
        <v>7</v>
      </c>
      <c r="AE8" s="47" t="s">
        <v>47</v>
      </c>
      <c r="AG8" s="43" t="s">
        <v>8</v>
      </c>
      <c r="AI8" s="43" t="s">
        <v>9</v>
      </c>
      <c r="AK8" s="45" t="s">
        <v>13</v>
      </c>
    </row>
    <row r="9" spans="1:37" ht="21" x14ac:dyDescent="0.55000000000000004">
      <c r="A9" s="8" t="s">
        <v>48</v>
      </c>
      <c r="C9" s="4" t="s">
        <v>49</v>
      </c>
      <c r="E9" s="4" t="s">
        <v>49</v>
      </c>
      <c r="G9" s="4" t="s">
        <v>50</v>
      </c>
      <c r="I9" s="4" t="s">
        <v>51</v>
      </c>
      <c r="K9" s="4">
        <v>18</v>
      </c>
      <c r="M9" s="4">
        <v>18</v>
      </c>
      <c r="O9" s="4">
        <v>150000</v>
      </c>
      <c r="Q9" s="4">
        <v>144000000000</v>
      </c>
      <c r="S9" s="4">
        <v>149972812500</v>
      </c>
      <c r="U9" s="4">
        <v>0</v>
      </c>
      <c r="W9" s="4">
        <v>0</v>
      </c>
      <c r="Y9" s="4">
        <v>150000</v>
      </c>
      <c r="AA9" s="4">
        <v>155521806570</v>
      </c>
      <c r="AC9" s="4">
        <v>0</v>
      </c>
      <c r="AE9" s="4">
        <v>0</v>
      </c>
      <c r="AG9" s="4">
        <v>0</v>
      </c>
      <c r="AI9" s="4">
        <v>0</v>
      </c>
      <c r="AK9" s="28">
        <f>AI9/سهام!$AB$2</f>
        <v>0</v>
      </c>
    </row>
    <row r="10" spans="1:37" ht="21" x14ac:dyDescent="0.55000000000000004">
      <c r="A10" s="8" t="s">
        <v>52</v>
      </c>
      <c r="C10" s="4" t="s">
        <v>49</v>
      </c>
      <c r="E10" s="4" t="s">
        <v>49</v>
      </c>
      <c r="G10" s="4" t="s">
        <v>53</v>
      </c>
      <c r="I10" s="4" t="s">
        <v>54</v>
      </c>
      <c r="K10" s="4">
        <v>16</v>
      </c>
      <c r="M10" s="4">
        <v>16</v>
      </c>
      <c r="O10" s="4">
        <v>910000</v>
      </c>
      <c r="Q10" s="4">
        <v>910219312500</v>
      </c>
      <c r="S10" s="4">
        <v>894095825753</v>
      </c>
      <c r="U10" s="4">
        <v>0</v>
      </c>
      <c r="W10" s="4">
        <v>0</v>
      </c>
      <c r="Y10" s="4">
        <v>0</v>
      </c>
      <c r="AA10" s="4">
        <v>0</v>
      </c>
      <c r="AC10" s="4">
        <v>910000</v>
      </c>
      <c r="AE10" s="4">
        <v>1000000</v>
      </c>
      <c r="AG10" s="4">
        <v>910219312500</v>
      </c>
      <c r="AI10" s="4">
        <v>909835062500</v>
      </c>
      <c r="AK10" s="28">
        <f>AI10/سهام!$AB$2</f>
        <v>0.14397774674571442</v>
      </c>
    </row>
    <row r="11" spans="1:37" ht="21" x14ac:dyDescent="0.55000000000000004">
      <c r="A11" s="8" t="s">
        <v>55</v>
      </c>
      <c r="C11" s="4" t="s">
        <v>49</v>
      </c>
      <c r="E11" s="4" t="s">
        <v>49</v>
      </c>
      <c r="G11" s="4" t="s">
        <v>56</v>
      </c>
      <c r="I11" s="4" t="s">
        <v>57</v>
      </c>
      <c r="K11" s="4">
        <v>0</v>
      </c>
      <c r="M11" s="4">
        <v>0</v>
      </c>
      <c r="O11" s="4">
        <v>47943</v>
      </c>
      <c r="Q11" s="4">
        <v>28526085000</v>
      </c>
      <c r="S11" s="4">
        <v>28952323440</v>
      </c>
      <c r="U11" s="4">
        <v>0</v>
      </c>
      <c r="W11" s="4">
        <v>0</v>
      </c>
      <c r="Y11" s="4">
        <v>0</v>
      </c>
      <c r="AA11" s="4">
        <v>0</v>
      </c>
      <c r="AC11" s="4">
        <v>47943</v>
      </c>
      <c r="AE11" s="4">
        <v>614999</v>
      </c>
      <c r="AG11" s="4">
        <v>28526085000</v>
      </c>
      <c r="AI11" s="4">
        <v>29479552919</v>
      </c>
      <c r="AK11" s="28">
        <f>AI11/سهام!$AB$2</f>
        <v>4.6650209244366954E-3</v>
      </c>
    </row>
    <row r="12" spans="1:37" ht="21" x14ac:dyDescent="0.55000000000000004">
      <c r="A12" s="8" t="s">
        <v>58</v>
      </c>
      <c r="C12" s="4" t="s">
        <v>49</v>
      </c>
      <c r="E12" s="4" t="s">
        <v>49</v>
      </c>
      <c r="G12" s="4" t="s">
        <v>59</v>
      </c>
      <c r="I12" s="4" t="s">
        <v>60</v>
      </c>
      <c r="K12" s="4">
        <v>16</v>
      </c>
      <c r="M12" s="4">
        <v>16</v>
      </c>
      <c r="O12" s="4">
        <v>403700</v>
      </c>
      <c r="Q12" s="4">
        <v>403743417747</v>
      </c>
      <c r="S12" s="4">
        <v>411699365962</v>
      </c>
      <c r="U12" s="4">
        <v>0</v>
      </c>
      <c r="W12" s="4">
        <v>0</v>
      </c>
      <c r="Y12" s="4">
        <v>403700</v>
      </c>
      <c r="AA12" s="4">
        <v>411754000000</v>
      </c>
      <c r="AC12" s="4">
        <v>0</v>
      </c>
      <c r="AE12" s="4">
        <v>0</v>
      </c>
      <c r="AG12" s="4">
        <v>0</v>
      </c>
      <c r="AI12" s="4">
        <v>0</v>
      </c>
      <c r="AK12" s="28">
        <f>AI12/سهام!$AB$2</f>
        <v>0</v>
      </c>
    </row>
    <row r="13" spans="1:37" ht="21" x14ac:dyDescent="0.55000000000000004">
      <c r="A13" s="8" t="s">
        <v>61</v>
      </c>
      <c r="C13" s="4" t="s">
        <v>49</v>
      </c>
      <c r="E13" s="4" t="s">
        <v>49</v>
      </c>
      <c r="G13" s="4" t="s">
        <v>62</v>
      </c>
      <c r="I13" s="4" t="s">
        <v>63</v>
      </c>
      <c r="K13" s="4">
        <v>17</v>
      </c>
      <c r="M13" s="4">
        <v>17</v>
      </c>
      <c r="O13" s="4">
        <v>500000</v>
      </c>
      <c r="Q13" s="4">
        <v>477586546860</v>
      </c>
      <c r="S13" s="4">
        <v>499909375000</v>
      </c>
      <c r="U13" s="4">
        <v>0</v>
      </c>
      <c r="W13" s="4">
        <v>0</v>
      </c>
      <c r="Y13" s="4">
        <v>0</v>
      </c>
      <c r="AA13" s="4">
        <v>0</v>
      </c>
      <c r="AC13" s="4">
        <v>500000</v>
      </c>
      <c r="AE13" s="4">
        <v>999995</v>
      </c>
      <c r="AG13" s="4">
        <v>477586546860</v>
      </c>
      <c r="AI13" s="4">
        <v>499906875453</v>
      </c>
      <c r="AK13" s="28">
        <f>AI13/سهام!$AB$2</f>
        <v>7.910825651480477E-2</v>
      </c>
    </row>
    <row r="14" spans="1:37" ht="21" x14ac:dyDescent="0.55000000000000004">
      <c r="A14" s="8" t="s">
        <v>64</v>
      </c>
      <c r="C14" s="4" t="s">
        <v>49</v>
      </c>
      <c r="E14" s="4" t="s">
        <v>49</v>
      </c>
      <c r="G14" s="4" t="s">
        <v>65</v>
      </c>
      <c r="I14" s="4" t="s">
        <v>66</v>
      </c>
      <c r="K14" s="4">
        <v>16</v>
      </c>
      <c r="M14" s="4">
        <v>16</v>
      </c>
      <c r="O14" s="4">
        <v>7500</v>
      </c>
      <c r="Q14" s="4">
        <v>7099061470</v>
      </c>
      <c r="S14" s="4">
        <v>7167455663</v>
      </c>
      <c r="U14" s="4">
        <v>0</v>
      </c>
      <c r="W14" s="4">
        <v>0</v>
      </c>
      <c r="Y14" s="4">
        <v>0</v>
      </c>
      <c r="AA14" s="4">
        <v>0</v>
      </c>
      <c r="AC14" s="4">
        <v>7500</v>
      </c>
      <c r="AE14" s="4">
        <v>955834</v>
      </c>
      <c r="AG14" s="4">
        <v>7099061470</v>
      </c>
      <c r="AI14" s="4">
        <v>7167455663</v>
      </c>
      <c r="AK14" s="28">
        <f>AI14/سهام!$AB$2</f>
        <v>1.134221089944586E-3</v>
      </c>
    </row>
    <row r="15" spans="1:37" ht="21" x14ac:dyDescent="0.55000000000000004">
      <c r="A15" s="8" t="s">
        <v>67</v>
      </c>
      <c r="C15" s="4" t="s">
        <v>49</v>
      </c>
      <c r="E15" s="4" t="s">
        <v>49</v>
      </c>
      <c r="G15" s="4" t="s">
        <v>68</v>
      </c>
      <c r="I15" s="4" t="s">
        <v>69</v>
      </c>
      <c r="K15" s="4">
        <v>19</v>
      </c>
      <c r="M15" s="4">
        <v>19</v>
      </c>
      <c r="O15" s="4">
        <v>788029</v>
      </c>
      <c r="Q15" s="4">
        <v>772613548171</v>
      </c>
      <c r="S15" s="4">
        <v>694915601713</v>
      </c>
      <c r="U15" s="4">
        <v>2000</v>
      </c>
      <c r="W15" s="4">
        <v>1798325885</v>
      </c>
      <c r="Y15" s="4">
        <v>0</v>
      </c>
      <c r="AA15" s="4">
        <v>0</v>
      </c>
      <c r="AC15" s="4">
        <v>790029</v>
      </c>
      <c r="AE15" s="4">
        <v>901000</v>
      </c>
      <c r="AG15" s="4">
        <v>774411874056</v>
      </c>
      <c r="AI15" s="4">
        <v>711687112326</v>
      </c>
      <c r="AK15" s="28">
        <f>AI15/سهام!$AB$2</f>
        <v>0.11262162895668976</v>
      </c>
    </row>
    <row r="16" spans="1:37" ht="21" x14ac:dyDescent="0.55000000000000004">
      <c r="A16" s="8" t="s">
        <v>70</v>
      </c>
      <c r="C16" s="4" t="s">
        <v>49</v>
      </c>
      <c r="E16" s="4" t="s">
        <v>49</v>
      </c>
      <c r="G16" s="4" t="s">
        <v>71</v>
      </c>
      <c r="I16" s="4" t="s">
        <v>72</v>
      </c>
      <c r="K16" s="4">
        <v>18</v>
      </c>
      <c r="M16" s="4">
        <v>18</v>
      </c>
      <c r="O16" s="4">
        <v>100830</v>
      </c>
      <c r="Q16" s="4">
        <v>130014463173</v>
      </c>
      <c r="S16" s="4">
        <v>132291655644</v>
      </c>
      <c r="U16" s="4">
        <v>0</v>
      </c>
      <c r="W16" s="4">
        <v>0</v>
      </c>
      <c r="Y16" s="4">
        <v>0</v>
      </c>
      <c r="AA16" s="4">
        <v>0</v>
      </c>
      <c r="AC16" s="4">
        <v>100830</v>
      </c>
      <c r="AE16" s="4">
        <v>1330002</v>
      </c>
      <c r="AG16" s="4">
        <v>130014463173</v>
      </c>
      <c r="AI16" s="4">
        <v>134079840999</v>
      </c>
      <c r="AK16" s="28">
        <f>AI16/سهام!$AB$2</f>
        <v>2.1217596668582642E-2</v>
      </c>
    </row>
    <row r="17" spans="1:37" ht="21" x14ac:dyDescent="0.55000000000000004">
      <c r="A17" s="8" t="s">
        <v>73</v>
      </c>
      <c r="C17" s="4" t="s">
        <v>49</v>
      </c>
      <c r="E17" s="4" t="s">
        <v>49</v>
      </c>
      <c r="G17" s="4" t="s">
        <v>74</v>
      </c>
      <c r="I17" s="4" t="s">
        <v>75</v>
      </c>
      <c r="K17" s="4">
        <v>20</v>
      </c>
      <c r="M17" s="4">
        <v>20</v>
      </c>
      <c r="O17" s="4">
        <v>0</v>
      </c>
      <c r="Q17" s="4">
        <v>0</v>
      </c>
      <c r="S17" s="4">
        <v>0</v>
      </c>
      <c r="U17" s="4">
        <v>575000</v>
      </c>
      <c r="W17" s="4">
        <v>566395000000</v>
      </c>
      <c r="Y17" s="4">
        <v>0</v>
      </c>
      <c r="AA17" s="4">
        <v>0</v>
      </c>
      <c r="AC17" s="4">
        <v>575000</v>
      </c>
      <c r="AE17" s="4">
        <v>1017000</v>
      </c>
      <c r="AG17" s="4">
        <v>566395000000</v>
      </c>
      <c r="AI17" s="4">
        <v>584669009531</v>
      </c>
      <c r="AK17" s="28">
        <f>AI17/سهام!$AB$2</f>
        <v>9.2521524014493567E-2</v>
      </c>
    </row>
    <row r="18" spans="1:37" ht="21.75" thickBot="1" x14ac:dyDescent="0.6">
      <c r="A18" s="9" t="s">
        <v>163</v>
      </c>
      <c r="C18" s="14"/>
      <c r="E18" s="24"/>
      <c r="G18" s="24"/>
      <c r="I18" s="10"/>
      <c r="K18" s="10"/>
      <c r="M18" s="10"/>
      <c r="O18" s="10"/>
      <c r="Q18" s="10"/>
      <c r="S18" s="12">
        <f>SUM(S9:S17)</f>
        <v>2819004415675</v>
      </c>
      <c r="U18" s="12">
        <f>SUM(U9:U17)</f>
        <v>577000</v>
      </c>
      <c r="W18" s="12">
        <f>SUM(W9:W17)</f>
        <v>568193325885</v>
      </c>
      <c r="Y18" s="12">
        <f>SUM(Y9:Y17)</f>
        <v>553700</v>
      </c>
      <c r="AA18" s="12">
        <f>SUM(AA9:AA17)</f>
        <v>567275806570</v>
      </c>
      <c r="AC18" s="12">
        <f>SUM(AC9:AC17)</f>
        <v>2931302</v>
      </c>
      <c r="AE18" s="12">
        <f>SUM(AE9:AE17)</f>
        <v>6818830</v>
      </c>
      <c r="AG18" s="12">
        <f>SUM(AG9:AG17)</f>
        <v>2894252343059</v>
      </c>
      <c r="AI18" s="12">
        <f>SUM(AI9:AI17)</f>
        <v>2876824909391</v>
      </c>
      <c r="AJ18" s="5"/>
      <c r="AK18" s="2">
        <f>SUM(AK9:AK17)</f>
        <v>0.45524599491466644</v>
      </c>
    </row>
    <row r="19" spans="1:37" ht="19.5" thickTop="1" x14ac:dyDescent="0.45"/>
  </sheetData>
  <sheetProtection algorithmName="SHA-512" hashValue="1NPwRTy/uk7bWqirCkLIk5DDYOM809FCWtfaBcjGtYig2RjN1CEBSvd+9RqifAtGn+yDBQHYgKt2ilZ7h9iTEw==" saltValue="+kT3wCSLURkheGtI/yXqdw==" spinCount="100000" sheet="1" objects="1" scenarios="1" selectLockedCells="1" autoFilter="0" selectUnlockedCells="1"/>
  <mergeCells count="24">
    <mergeCell ref="H2:L2"/>
    <mergeCell ref="H3:L3"/>
    <mergeCell ref="H4:L4"/>
    <mergeCell ref="AE7:AE8"/>
    <mergeCell ref="AG7:AG8"/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I7:AI8"/>
    <mergeCell ref="AK7:AK8"/>
    <mergeCell ref="AC6:AK6"/>
    <mergeCell ref="Y7:AA7"/>
    <mergeCell ref="U6:AA6"/>
    <mergeCell ref="AC7:AC8"/>
    <mergeCell ref="U7:W7"/>
  </mergeCells>
  <pageMargins left="0.7" right="0.7" top="0.75" bottom="0.75" header="0.3" footer="0.3"/>
  <pageSetup scale="2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0"/>
  <sheetViews>
    <sheetView rightToLeft="1" view="pageBreakPreview" topLeftCell="A5" zoomScaleNormal="100" zoomScaleSheetLayoutView="100" workbookViewId="0">
      <selection activeCell="V12" sqref="V12"/>
    </sheetView>
  </sheetViews>
  <sheetFormatPr defaultRowHeight="18.75" x14ac:dyDescent="0.45"/>
  <cols>
    <col min="1" max="1" width="23.42578125" style="4" bestFit="1" customWidth="1"/>
    <col min="2" max="2" width="1" style="4" customWidth="1"/>
    <col min="3" max="3" width="23.28515625" style="4" bestFit="1" customWidth="1"/>
    <col min="4" max="4" width="1" style="4" customWidth="1"/>
    <col min="5" max="5" width="13.42578125" style="4" bestFit="1" customWidth="1"/>
    <col min="6" max="6" width="1" style="4" customWidth="1"/>
    <col min="7" max="7" width="11" style="4" bestFit="1" customWidth="1"/>
    <col min="8" max="8" width="1" style="4" customWidth="1"/>
    <col min="9" max="9" width="8.140625" style="4" bestFit="1" customWidth="1"/>
    <col min="10" max="10" width="1" style="4" customWidth="1"/>
    <col min="11" max="11" width="20.140625" style="4" bestFit="1" customWidth="1"/>
    <col min="12" max="12" width="1" style="4" customWidth="1"/>
    <col min="13" max="13" width="20.42578125" style="4" bestFit="1" customWidth="1"/>
    <col min="14" max="14" width="1" style="4" customWidth="1"/>
    <col min="15" max="15" width="18.28515625" style="4" bestFit="1" customWidth="1"/>
    <col min="16" max="16" width="1" style="4" customWidth="1"/>
    <col min="17" max="17" width="18.28515625" style="4" bestFit="1" customWidth="1"/>
    <col min="18" max="18" width="1" style="4" customWidth="1"/>
    <col min="19" max="19" width="8.85546875" style="4" bestFit="1" customWidth="1"/>
    <col min="20" max="20" width="1" style="4" customWidth="1"/>
    <col min="21" max="21" width="9.140625" style="4" customWidth="1"/>
    <col min="22" max="24" width="9.140625" style="4"/>
    <col min="25" max="25" width="19.5703125" style="4" customWidth="1"/>
    <col min="26" max="16384" width="9.140625" style="4"/>
  </cols>
  <sheetData>
    <row r="2" spans="1:19" ht="21" x14ac:dyDescent="0.45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pans="1:19" ht="21" x14ac:dyDescent="0.45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</row>
    <row r="4" spans="1:19" ht="21" x14ac:dyDescent="0.45">
      <c r="A4" s="37" t="s">
        <v>2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</row>
    <row r="6" spans="1:19" ht="21" x14ac:dyDescent="0.45">
      <c r="A6" s="42" t="s">
        <v>77</v>
      </c>
      <c r="C6" s="43" t="s">
        <v>78</v>
      </c>
      <c r="D6" s="43" t="s">
        <v>78</v>
      </c>
      <c r="E6" s="43" t="s">
        <v>78</v>
      </c>
      <c r="F6" s="43" t="s">
        <v>78</v>
      </c>
      <c r="G6" s="43" t="s">
        <v>78</v>
      </c>
      <c r="H6" s="43" t="s">
        <v>78</v>
      </c>
      <c r="I6" s="43" t="s">
        <v>78</v>
      </c>
      <c r="K6" s="13" t="s">
        <v>4</v>
      </c>
      <c r="M6" s="43" t="s">
        <v>5</v>
      </c>
      <c r="N6" s="43" t="s">
        <v>5</v>
      </c>
      <c r="O6" s="43" t="s">
        <v>5</v>
      </c>
      <c r="Q6" s="43" t="s">
        <v>6</v>
      </c>
      <c r="R6" s="43" t="s">
        <v>6</v>
      </c>
      <c r="S6" s="43" t="s">
        <v>6</v>
      </c>
    </row>
    <row r="7" spans="1:19" ht="63" x14ac:dyDescent="0.45">
      <c r="A7" s="43" t="s">
        <v>77</v>
      </c>
      <c r="C7" s="13" t="s">
        <v>79</v>
      </c>
      <c r="E7" s="13" t="s">
        <v>80</v>
      </c>
      <c r="G7" s="13" t="s">
        <v>81</v>
      </c>
      <c r="I7" s="13" t="s">
        <v>46</v>
      </c>
      <c r="K7" s="13" t="s">
        <v>82</v>
      </c>
      <c r="M7" s="13" t="s">
        <v>83</v>
      </c>
      <c r="O7" s="13" t="s">
        <v>84</v>
      </c>
      <c r="Q7" s="13" t="s">
        <v>82</v>
      </c>
      <c r="S7" s="17" t="s">
        <v>76</v>
      </c>
    </row>
    <row r="8" spans="1:19" ht="21" x14ac:dyDescent="0.55000000000000004">
      <c r="A8" s="8" t="s">
        <v>85</v>
      </c>
      <c r="C8" s="4" t="s">
        <v>86</v>
      </c>
      <c r="E8" s="4" t="s">
        <v>87</v>
      </c>
      <c r="G8" s="4" t="s">
        <v>88</v>
      </c>
      <c r="I8" s="4">
        <v>0</v>
      </c>
      <c r="K8" s="4">
        <v>630000</v>
      </c>
      <c r="M8" s="4">
        <v>71510780458</v>
      </c>
      <c r="O8" s="4">
        <v>42854156075</v>
      </c>
      <c r="Q8" s="4">
        <v>28656624383</v>
      </c>
      <c r="S8" s="31">
        <f>Q8/سهام!$AB$2</f>
        <v>4.5347957866842909E-3</v>
      </c>
    </row>
    <row r="9" spans="1:19" ht="21" x14ac:dyDescent="0.55000000000000004">
      <c r="A9" s="8" t="s">
        <v>85</v>
      </c>
      <c r="C9" s="4" t="s">
        <v>89</v>
      </c>
      <c r="E9" s="4" t="s">
        <v>90</v>
      </c>
      <c r="G9" s="4" t="s">
        <v>91</v>
      </c>
      <c r="I9" s="4">
        <v>0</v>
      </c>
      <c r="K9" s="4">
        <v>29750000</v>
      </c>
      <c r="M9" s="4">
        <v>30040000</v>
      </c>
      <c r="O9" s="4">
        <v>40000</v>
      </c>
      <c r="Q9" s="4">
        <v>30000000</v>
      </c>
      <c r="S9" s="31">
        <f>Q9/سهام!$AB$2</f>
        <v>4.7473795860350595E-6</v>
      </c>
    </row>
    <row r="10" spans="1:19" ht="21" x14ac:dyDescent="0.55000000000000004">
      <c r="A10" s="8" t="s">
        <v>92</v>
      </c>
      <c r="C10" s="4" t="s">
        <v>93</v>
      </c>
      <c r="E10" s="4" t="s">
        <v>87</v>
      </c>
      <c r="G10" s="4" t="s">
        <v>94</v>
      </c>
      <c r="I10" s="4">
        <v>0</v>
      </c>
      <c r="K10" s="4">
        <v>25722270123</v>
      </c>
      <c r="M10" s="4">
        <v>697712179773</v>
      </c>
      <c r="O10" s="4">
        <v>695571002524</v>
      </c>
      <c r="Q10" s="4">
        <v>2141177249</v>
      </c>
      <c r="S10" s="31">
        <f>Q10/سهام!$AB$2</f>
        <v>3.3883270539951024E-4</v>
      </c>
    </row>
    <row r="11" spans="1:19" ht="21" x14ac:dyDescent="0.55000000000000004">
      <c r="A11" s="8" t="s">
        <v>95</v>
      </c>
      <c r="C11" s="4" t="s">
        <v>96</v>
      </c>
      <c r="E11" s="4" t="s">
        <v>87</v>
      </c>
      <c r="G11" s="4" t="s">
        <v>97</v>
      </c>
      <c r="I11" s="4">
        <v>0</v>
      </c>
      <c r="K11" s="4">
        <v>981533</v>
      </c>
      <c r="M11" s="4">
        <v>989578</v>
      </c>
      <c r="O11" s="4">
        <v>420000</v>
      </c>
      <c r="Q11" s="4">
        <v>569578</v>
      </c>
      <c r="S11" s="31">
        <f>Q11/سهام!$AB$2</f>
        <v>9.0133432328489233E-8</v>
      </c>
    </row>
    <row r="12" spans="1:19" ht="21" x14ac:dyDescent="0.55000000000000004">
      <c r="A12" s="8" t="s">
        <v>98</v>
      </c>
      <c r="C12" s="4" t="s">
        <v>99</v>
      </c>
      <c r="E12" s="4" t="s">
        <v>87</v>
      </c>
      <c r="G12" s="4" t="s">
        <v>100</v>
      </c>
      <c r="I12" s="4">
        <v>0</v>
      </c>
      <c r="K12" s="4">
        <v>12658038354</v>
      </c>
      <c r="M12" s="4">
        <v>25315572599</v>
      </c>
      <c r="O12" s="4">
        <v>12657791338</v>
      </c>
      <c r="Q12" s="4">
        <v>12657781261</v>
      </c>
      <c r="S12" s="31">
        <f>Q12/سهام!$AB$2</f>
        <v>2.0030430787656172E-3</v>
      </c>
    </row>
    <row r="13" spans="1:19" ht="21" x14ac:dyDescent="0.55000000000000004">
      <c r="A13" s="8" t="s">
        <v>101</v>
      </c>
      <c r="C13" s="4" t="s">
        <v>102</v>
      </c>
      <c r="E13" s="4" t="s">
        <v>103</v>
      </c>
      <c r="G13" s="4" t="s">
        <v>104</v>
      </c>
      <c r="I13" s="4">
        <v>18</v>
      </c>
      <c r="K13" s="4">
        <v>370000000000</v>
      </c>
      <c r="M13" s="4">
        <v>370000000000</v>
      </c>
      <c r="O13" s="4">
        <v>0</v>
      </c>
      <c r="Q13" s="4">
        <v>370000000000</v>
      </c>
      <c r="S13" s="31">
        <f>Q13/سهام!$AB$2</f>
        <v>5.8551014894432402E-2</v>
      </c>
    </row>
    <row r="14" spans="1:19" ht="21" x14ac:dyDescent="0.55000000000000004">
      <c r="A14" s="8" t="s">
        <v>105</v>
      </c>
      <c r="C14" s="4" t="s">
        <v>106</v>
      </c>
      <c r="E14" s="4" t="s">
        <v>103</v>
      </c>
      <c r="G14" s="4" t="s">
        <v>104</v>
      </c>
      <c r="I14" s="4">
        <v>18</v>
      </c>
      <c r="K14" s="4">
        <v>400000000000</v>
      </c>
      <c r="M14" s="4">
        <v>400000000000</v>
      </c>
      <c r="O14" s="4">
        <v>21000000000</v>
      </c>
      <c r="Q14" s="4">
        <v>379000000000</v>
      </c>
      <c r="S14" s="31">
        <f>Q14/سهام!$AB$2</f>
        <v>5.9975228770242917E-2</v>
      </c>
    </row>
    <row r="15" spans="1:19" ht="21" x14ac:dyDescent="0.55000000000000004">
      <c r="A15" s="8" t="s">
        <v>105</v>
      </c>
      <c r="C15" s="4" t="s">
        <v>107</v>
      </c>
      <c r="E15" s="4" t="s">
        <v>87</v>
      </c>
      <c r="G15" s="4" t="s">
        <v>104</v>
      </c>
      <c r="I15" s="4">
        <v>0</v>
      </c>
      <c r="K15" s="4">
        <v>506164</v>
      </c>
      <c r="M15" s="4">
        <v>27021880179</v>
      </c>
      <c r="O15" s="4">
        <v>26918500000</v>
      </c>
      <c r="Q15" s="4">
        <v>103380179</v>
      </c>
      <c r="S15" s="31">
        <f>Q15/سهام!$AB$2</f>
        <v>1.6359498379508344E-5</v>
      </c>
    </row>
    <row r="16" spans="1:19" ht="21" x14ac:dyDescent="0.55000000000000004">
      <c r="A16" s="8" t="s">
        <v>101</v>
      </c>
      <c r="C16" s="4" t="s">
        <v>108</v>
      </c>
      <c r="E16" s="4" t="s">
        <v>87</v>
      </c>
      <c r="G16" s="4" t="s">
        <v>104</v>
      </c>
      <c r="I16" s="4">
        <v>0</v>
      </c>
      <c r="K16" s="4">
        <v>731164</v>
      </c>
      <c r="M16" s="4">
        <v>6082928955</v>
      </c>
      <c r="O16" s="4">
        <v>6082441781</v>
      </c>
      <c r="Q16" s="4">
        <v>487174</v>
      </c>
      <c r="S16" s="31">
        <f>Q16/سهام!$AB$2</f>
        <v>7.7093330081568141E-8</v>
      </c>
    </row>
    <row r="17" spans="1:19" ht="21" x14ac:dyDescent="0.55000000000000004">
      <c r="A17" s="8" t="s">
        <v>95</v>
      </c>
      <c r="C17" s="4" t="s">
        <v>109</v>
      </c>
      <c r="E17" s="4" t="s">
        <v>90</v>
      </c>
      <c r="G17" s="4" t="s">
        <v>110</v>
      </c>
      <c r="I17" s="4">
        <v>0</v>
      </c>
      <c r="K17" s="4">
        <v>1100000</v>
      </c>
      <c r="M17" s="4">
        <v>1100000</v>
      </c>
      <c r="O17" s="4">
        <v>0</v>
      </c>
      <c r="Q17" s="4">
        <v>1100000</v>
      </c>
      <c r="S17" s="31">
        <f>Q17/سهام!$AB$2</f>
        <v>1.7407058482128553E-7</v>
      </c>
    </row>
    <row r="18" spans="1:19" ht="21" x14ac:dyDescent="0.55000000000000004">
      <c r="A18" s="8" t="s">
        <v>111</v>
      </c>
      <c r="C18" s="4" t="s">
        <v>112</v>
      </c>
      <c r="E18" s="4" t="s">
        <v>87</v>
      </c>
      <c r="G18" s="4" t="s">
        <v>113</v>
      </c>
      <c r="I18" s="4">
        <v>0</v>
      </c>
      <c r="K18" s="4">
        <v>0</v>
      </c>
      <c r="M18" s="4">
        <v>13150684931</v>
      </c>
      <c r="O18" s="4">
        <v>0</v>
      </c>
      <c r="Q18" s="4">
        <v>13150684931</v>
      </c>
      <c r="S18" s="31">
        <f>Q18/سهام!$AB$2</f>
        <v>2.0810431061269426E-3</v>
      </c>
    </row>
    <row r="19" spans="1:19" ht="21" x14ac:dyDescent="0.55000000000000004">
      <c r="A19" s="8" t="s">
        <v>101</v>
      </c>
      <c r="C19" s="4" t="s">
        <v>114</v>
      </c>
      <c r="E19" s="4" t="s">
        <v>90</v>
      </c>
      <c r="G19" s="4" t="s">
        <v>115</v>
      </c>
      <c r="I19" s="4">
        <v>0</v>
      </c>
      <c r="K19" s="4">
        <v>1000000</v>
      </c>
      <c r="M19" s="4">
        <v>1000000</v>
      </c>
      <c r="O19" s="4">
        <v>420000</v>
      </c>
      <c r="Q19" s="4">
        <v>580000</v>
      </c>
      <c r="S19" s="31">
        <f>Q19/سهام!$AB$2</f>
        <v>9.1782671996677814E-8</v>
      </c>
    </row>
    <row r="20" spans="1:19" ht="21" x14ac:dyDescent="0.55000000000000004">
      <c r="A20" s="8" t="s">
        <v>105</v>
      </c>
      <c r="C20" s="4" t="s">
        <v>116</v>
      </c>
      <c r="E20" s="4" t="s">
        <v>90</v>
      </c>
      <c r="G20" s="4" t="s">
        <v>115</v>
      </c>
      <c r="I20" s="4">
        <v>0</v>
      </c>
      <c r="K20" s="4">
        <v>1000000</v>
      </c>
      <c r="M20" s="4">
        <v>1000000</v>
      </c>
      <c r="O20" s="4">
        <v>444000</v>
      </c>
      <c r="Q20" s="4">
        <v>556000</v>
      </c>
      <c r="S20" s="31">
        <f>Q20/سهام!$AB$2</f>
        <v>8.7984768327849776E-8</v>
      </c>
    </row>
    <row r="21" spans="1:19" ht="21" x14ac:dyDescent="0.55000000000000004">
      <c r="A21" s="8" t="s">
        <v>117</v>
      </c>
      <c r="C21" s="4" t="s">
        <v>118</v>
      </c>
      <c r="E21" s="4" t="s">
        <v>87</v>
      </c>
      <c r="G21" s="4" t="s">
        <v>119</v>
      </c>
      <c r="I21" s="4">
        <v>0</v>
      </c>
      <c r="K21" s="4">
        <v>1016438</v>
      </c>
      <c r="M21" s="4">
        <v>1024725</v>
      </c>
      <c r="O21" s="4">
        <v>480000</v>
      </c>
      <c r="Q21" s="4">
        <v>544725</v>
      </c>
      <c r="S21" s="31">
        <f>Q21/سهام!$AB$2</f>
        <v>8.6200544833431589E-8</v>
      </c>
    </row>
    <row r="22" spans="1:19" ht="21" x14ac:dyDescent="0.55000000000000004">
      <c r="A22" s="8" t="s">
        <v>98</v>
      </c>
      <c r="C22" s="4" t="s">
        <v>120</v>
      </c>
      <c r="E22" s="4" t="s">
        <v>103</v>
      </c>
      <c r="G22" s="4" t="s">
        <v>121</v>
      </c>
      <c r="I22" s="4">
        <v>20</v>
      </c>
      <c r="K22" s="4">
        <v>443000000000</v>
      </c>
      <c r="M22" s="4">
        <v>443000000000</v>
      </c>
      <c r="O22" s="4">
        <v>0</v>
      </c>
      <c r="Q22" s="4">
        <v>443000000000</v>
      </c>
      <c r="S22" s="31">
        <f>Q22/سهام!$AB$2</f>
        <v>7.0102971887117713E-2</v>
      </c>
    </row>
    <row r="23" spans="1:19" ht="21" x14ac:dyDescent="0.55000000000000004">
      <c r="A23" s="8" t="s">
        <v>98</v>
      </c>
      <c r="C23" s="4" t="s">
        <v>122</v>
      </c>
      <c r="E23" s="4" t="s">
        <v>103</v>
      </c>
      <c r="G23" s="4" t="s">
        <v>121</v>
      </c>
      <c r="I23" s="4">
        <v>20</v>
      </c>
      <c r="K23" s="4">
        <v>300000000000</v>
      </c>
      <c r="M23" s="4">
        <v>300000000000</v>
      </c>
      <c r="O23" s="4">
        <v>0</v>
      </c>
      <c r="Q23" s="4">
        <v>300000000000</v>
      </c>
      <c r="S23" s="31">
        <f>Q23/سهام!$AB$2</f>
        <v>4.7473795860350596E-2</v>
      </c>
    </row>
    <row r="24" spans="1:19" ht="21" x14ac:dyDescent="0.55000000000000004">
      <c r="A24" s="8" t="s">
        <v>123</v>
      </c>
      <c r="C24" s="4" t="s">
        <v>124</v>
      </c>
      <c r="E24" s="4" t="s">
        <v>103</v>
      </c>
      <c r="G24" s="4" t="s">
        <v>121</v>
      </c>
      <c r="I24" s="4">
        <v>20</v>
      </c>
      <c r="K24" s="4">
        <v>27000000000</v>
      </c>
      <c r="M24" s="4">
        <v>27000000000</v>
      </c>
      <c r="O24" s="4">
        <v>0</v>
      </c>
      <c r="Q24" s="4">
        <v>27000000000</v>
      </c>
      <c r="S24" s="31">
        <f>Q24/سهام!$AB$2</f>
        <v>4.2726416274315535E-3</v>
      </c>
    </row>
    <row r="25" spans="1:19" ht="21" x14ac:dyDescent="0.55000000000000004">
      <c r="A25" s="8" t="s">
        <v>125</v>
      </c>
      <c r="C25" s="4" t="s">
        <v>126</v>
      </c>
      <c r="E25" s="4" t="s">
        <v>87</v>
      </c>
      <c r="G25" s="4" t="s">
        <v>127</v>
      </c>
      <c r="I25" s="4">
        <v>0</v>
      </c>
      <c r="K25" s="4">
        <v>308219</v>
      </c>
      <c r="M25" s="4">
        <v>5918116438</v>
      </c>
      <c r="O25" s="4">
        <v>0</v>
      </c>
      <c r="Q25" s="4">
        <v>5918116438</v>
      </c>
      <c r="S25" s="31">
        <f>Q25/سهام!$AB$2</f>
        <v>9.3651817218465738E-4</v>
      </c>
    </row>
    <row r="26" spans="1:19" ht="21" x14ac:dyDescent="0.55000000000000004">
      <c r="A26" s="8" t="s">
        <v>125</v>
      </c>
      <c r="C26" s="4" t="s">
        <v>128</v>
      </c>
      <c r="E26" s="4" t="s">
        <v>103</v>
      </c>
      <c r="G26" s="4" t="s">
        <v>127</v>
      </c>
      <c r="I26" s="4">
        <v>18</v>
      </c>
      <c r="K26" s="4">
        <v>400000000000</v>
      </c>
      <c r="M26" s="4">
        <v>400000000000</v>
      </c>
      <c r="O26" s="4">
        <v>0</v>
      </c>
      <c r="Q26" s="4">
        <v>400000000000</v>
      </c>
      <c r="S26" s="31">
        <f>Q26/سهام!$AB$2</f>
        <v>6.3298394480467465E-2</v>
      </c>
    </row>
    <row r="27" spans="1:19" ht="21" x14ac:dyDescent="0.55000000000000004">
      <c r="A27" s="8" t="s">
        <v>111</v>
      </c>
      <c r="C27" s="4" t="s">
        <v>129</v>
      </c>
      <c r="E27" s="4" t="s">
        <v>103</v>
      </c>
      <c r="G27" s="4" t="s">
        <v>130</v>
      </c>
      <c r="I27" s="4">
        <v>20</v>
      </c>
      <c r="K27" s="4">
        <v>800000000000</v>
      </c>
      <c r="M27" s="4">
        <v>800000000000</v>
      </c>
      <c r="O27" s="4">
        <v>0</v>
      </c>
      <c r="Q27" s="4">
        <v>800000000000</v>
      </c>
      <c r="S27" s="31">
        <f>Q27/سهام!$AB$2</f>
        <v>0.12659678896093493</v>
      </c>
    </row>
    <row r="28" spans="1:19" ht="21" x14ac:dyDescent="0.55000000000000004">
      <c r="A28" s="8" t="s">
        <v>131</v>
      </c>
      <c r="C28" s="4" t="s">
        <v>132</v>
      </c>
      <c r="E28" s="4" t="s">
        <v>103</v>
      </c>
      <c r="G28" s="4" t="s">
        <v>133</v>
      </c>
      <c r="I28" s="4">
        <v>19</v>
      </c>
      <c r="K28" s="4">
        <v>120000000000</v>
      </c>
      <c r="M28" s="4">
        <v>120000000000</v>
      </c>
      <c r="O28" s="4">
        <v>0</v>
      </c>
      <c r="Q28" s="4">
        <v>120000000000</v>
      </c>
      <c r="S28" s="31">
        <f>Q28/سهام!$AB$2</f>
        <v>1.8989518344140238E-2</v>
      </c>
    </row>
    <row r="29" spans="1:19" ht="21.75" thickBot="1" x14ac:dyDescent="0.6">
      <c r="A29" s="9" t="s">
        <v>163</v>
      </c>
      <c r="C29" s="10"/>
      <c r="E29" s="10"/>
      <c r="G29" s="10"/>
      <c r="I29" s="10"/>
      <c r="K29" s="12">
        <f>SUM(K8:K28)</f>
        <v>2898417331995</v>
      </c>
      <c r="M29" s="12">
        <f>SUM(M8:M28)</f>
        <v>3706747297636</v>
      </c>
      <c r="O29" s="12">
        <f>SUM(O8:O28)</f>
        <v>805085695718</v>
      </c>
      <c r="Q29" s="12">
        <f>SUM(Q8:Q28)</f>
        <v>2901661601918</v>
      </c>
      <c r="S29" s="1">
        <f>SUM(S8:S28)</f>
        <v>0.45917630181757679</v>
      </c>
    </row>
    <row r="30" spans="1:19" ht="19.5" thickTop="1" x14ac:dyDescent="0.45"/>
  </sheetData>
  <sheetProtection algorithmName="SHA-512" hashValue="tLbm12iP2sI28XMH2TzTyV2700QCCQ4EZSUqBtV9WskljVPc5YqY8ij1spFefwkPVww6+uuuG7xdwKEuv+Hm3A==" saltValue="w9zUXz8+TIqn2Rddk/NblA==" spinCount="100000" sheet="1" objects="1" scenarios="1" selectLockedCells="1" autoFilter="0" selectUnlockedCells="1"/>
  <mergeCells count="7">
    <mergeCell ref="A3:S3"/>
    <mergeCell ref="A2:S2"/>
    <mergeCell ref="A6:A7"/>
    <mergeCell ref="C6:I6"/>
    <mergeCell ref="Q6:S6"/>
    <mergeCell ref="M6:O6"/>
    <mergeCell ref="A4:S4"/>
  </mergeCells>
  <pageMargins left="0.7" right="0.7" top="0.75" bottom="0.75" header="0.3" footer="0.3"/>
  <pageSetup scale="5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9"/>
  <sheetViews>
    <sheetView rightToLeft="1" view="pageBreakPreview" zoomScaleNormal="100" zoomScaleSheetLayoutView="100" workbookViewId="0">
      <selection activeCell="I28" sqref="I28"/>
    </sheetView>
  </sheetViews>
  <sheetFormatPr defaultRowHeight="18.75" x14ac:dyDescent="0.45"/>
  <cols>
    <col min="1" max="1" width="31.5703125" style="4" bestFit="1" customWidth="1"/>
    <col min="2" max="2" width="1" style="4" customWidth="1"/>
    <col min="3" max="3" width="14.140625" style="4" bestFit="1" customWidth="1"/>
    <col min="4" max="4" width="1" style="4" customWidth="1"/>
    <col min="5" max="5" width="13.42578125" style="4" bestFit="1" customWidth="1"/>
    <col min="6" max="6" width="1" style="4" customWidth="1"/>
    <col min="7" max="7" width="8.140625" style="4" bestFit="1" customWidth="1"/>
    <col min="8" max="8" width="1" style="4" customWidth="1"/>
    <col min="9" max="9" width="16.7109375" style="4" bestFit="1" customWidth="1"/>
    <col min="10" max="10" width="1" style="4" customWidth="1"/>
    <col min="11" max="11" width="12.7109375" style="4" bestFit="1" customWidth="1"/>
    <col min="12" max="12" width="1" style="4" customWidth="1"/>
    <col min="13" max="13" width="17" style="4" bestFit="1" customWidth="1"/>
    <col min="14" max="14" width="1" style="4" customWidth="1"/>
    <col min="15" max="15" width="16.7109375" style="4" bestFit="1" customWidth="1"/>
    <col min="16" max="16" width="1" style="4" customWidth="1"/>
    <col min="17" max="17" width="12.7109375" style="4" bestFit="1" customWidth="1"/>
    <col min="18" max="18" width="1" style="4" customWidth="1"/>
    <col min="19" max="19" width="17" style="4" bestFit="1" customWidth="1"/>
    <col min="20" max="20" width="1" style="4" customWidth="1"/>
    <col min="21" max="21" width="9.140625" style="4" customWidth="1"/>
    <col min="22" max="24" width="9.140625" style="4"/>
    <col min="25" max="25" width="19.5703125" style="4" customWidth="1"/>
    <col min="26" max="16384" width="9.140625" style="4"/>
  </cols>
  <sheetData>
    <row r="2" spans="1:19" ht="21" x14ac:dyDescent="0.45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pans="1:19" ht="21" x14ac:dyDescent="0.45">
      <c r="A3" s="37" t="s">
        <v>134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</row>
    <row r="4" spans="1:19" ht="21" x14ac:dyDescent="0.45">
      <c r="A4" s="37" t="s">
        <v>2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</row>
    <row r="6" spans="1:19" ht="21" x14ac:dyDescent="0.45">
      <c r="A6" s="43" t="s">
        <v>135</v>
      </c>
      <c r="B6" s="43" t="s">
        <v>135</v>
      </c>
      <c r="C6" s="43" t="s">
        <v>135</v>
      </c>
      <c r="D6" s="43" t="s">
        <v>135</v>
      </c>
      <c r="E6" s="43" t="s">
        <v>135</v>
      </c>
      <c r="F6" s="43" t="s">
        <v>135</v>
      </c>
      <c r="G6" s="43" t="s">
        <v>135</v>
      </c>
      <c r="H6" s="15"/>
      <c r="I6" s="43" t="s">
        <v>136</v>
      </c>
      <c r="J6" s="43" t="s">
        <v>136</v>
      </c>
      <c r="K6" s="43" t="s">
        <v>136</v>
      </c>
      <c r="L6" s="43" t="s">
        <v>136</v>
      </c>
      <c r="M6" s="43" t="s">
        <v>136</v>
      </c>
      <c r="N6" s="15"/>
      <c r="O6" s="43" t="s">
        <v>137</v>
      </c>
      <c r="P6" s="43" t="s">
        <v>137</v>
      </c>
      <c r="Q6" s="43" t="s">
        <v>137</v>
      </c>
      <c r="R6" s="43" t="s">
        <v>137</v>
      </c>
      <c r="S6" s="43" t="s">
        <v>137</v>
      </c>
    </row>
    <row r="7" spans="1:19" ht="21" x14ac:dyDescent="0.45">
      <c r="A7" s="13" t="s">
        <v>138</v>
      </c>
      <c r="B7" s="15"/>
      <c r="C7" s="13" t="s">
        <v>139</v>
      </c>
      <c r="D7" s="15"/>
      <c r="E7" s="13" t="s">
        <v>45</v>
      </c>
      <c r="F7" s="15"/>
      <c r="G7" s="13" t="s">
        <v>46</v>
      </c>
      <c r="H7" s="15"/>
      <c r="I7" s="13" t="s">
        <v>140</v>
      </c>
      <c r="J7" s="15"/>
      <c r="K7" s="13" t="s">
        <v>141</v>
      </c>
      <c r="L7" s="15"/>
      <c r="M7" s="13" t="s">
        <v>142</v>
      </c>
      <c r="N7" s="15"/>
      <c r="O7" s="22" t="s">
        <v>140</v>
      </c>
      <c r="P7" s="15"/>
      <c r="Q7" s="13" t="s">
        <v>141</v>
      </c>
      <c r="R7" s="15"/>
      <c r="S7" s="13" t="s">
        <v>142</v>
      </c>
    </row>
    <row r="8" spans="1:19" ht="21" x14ac:dyDescent="0.55000000000000004">
      <c r="A8" s="8" t="s">
        <v>48</v>
      </c>
      <c r="C8" s="4">
        <v>0</v>
      </c>
      <c r="E8" s="4" t="s">
        <v>51</v>
      </c>
      <c r="G8" s="4">
        <v>18</v>
      </c>
      <c r="I8" s="4">
        <v>667625832</v>
      </c>
      <c r="K8" s="4">
        <v>0</v>
      </c>
      <c r="M8" s="4">
        <v>667625832</v>
      </c>
      <c r="O8" s="4">
        <v>667625832</v>
      </c>
      <c r="Q8" s="4">
        <v>0</v>
      </c>
      <c r="S8" s="4">
        <v>667625832</v>
      </c>
    </row>
    <row r="9" spans="1:19" ht="21" x14ac:dyDescent="0.55000000000000004">
      <c r="A9" s="8" t="s">
        <v>73</v>
      </c>
      <c r="C9" s="4">
        <v>0</v>
      </c>
      <c r="E9" s="4" t="s">
        <v>75</v>
      </c>
      <c r="G9" s="4">
        <v>20</v>
      </c>
      <c r="I9" s="4">
        <v>6497970879</v>
      </c>
      <c r="K9" s="4">
        <v>0</v>
      </c>
      <c r="M9" s="4">
        <v>6497970879</v>
      </c>
      <c r="O9" s="4">
        <v>6497970879</v>
      </c>
      <c r="Q9" s="4">
        <v>0</v>
      </c>
      <c r="S9" s="4">
        <v>6497970879</v>
      </c>
    </row>
    <row r="10" spans="1:19" ht="21" x14ac:dyDescent="0.55000000000000004">
      <c r="A10" s="8" t="s">
        <v>58</v>
      </c>
      <c r="C10" s="4">
        <v>0</v>
      </c>
      <c r="E10" s="4" t="s">
        <v>60</v>
      </c>
      <c r="G10" s="4">
        <v>16</v>
      </c>
      <c r="I10" s="4">
        <v>1817364567</v>
      </c>
      <c r="K10" s="4">
        <v>0</v>
      </c>
      <c r="M10" s="4">
        <v>1817364567</v>
      </c>
      <c r="O10" s="4">
        <v>1817364567</v>
      </c>
      <c r="Q10" s="4">
        <v>0</v>
      </c>
      <c r="S10" s="4">
        <v>1817364567</v>
      </c>
    </row>
    <row r="11" spans="1:19" ht="21" x14ac:dyDescent="0.55000000000000004">
      <c r="A11" s="8" t="s">
        <v>52</v>
      </c>
      <c r="C11" s="4">
        <v>0</v>
      </c>
      <c r="E11" s="4" t="s">
        <v>54</v>
      </c>
      <c r="G11" s="4">
        <v>16</v>
      </c>
      <c r="I11" s="4">
        <v>11882395671</v>
      </c>
      <c r="K11" s="4">
        <v>0</v>
      </c>
      <c r="M11" s="4">
        <v>11882395671</v>
      </c>
      <c r="O11" s="4">
        <v>11882395671</v>
      </c>
      <c r="Q11" s="4">
        <v>0</v>
      </c>
      <c r="S11" s="4">
        <v>11882395671</v>
      </c>
    </row>
    <row r="12" spans="1:19" ht="21" x14ac:dyDescent="0.55000000000000004">
      <c r="A12" s="8" t="s">
        <v>67</v>
      </c>
      <c r="C12" s="4">
        <v>0</v>
      </c>
      <c r="E12" s="4" t="s">
        <v>69</v>
      </c>
      <c r="G12" s="4">
        <v>19</v>
      </c>
      <c r="I12" s="4">
        <v>11525216540</v>
      </c>
      <c r="K12" s="4">
        <v>0</v>
      </c>
      <c r="M12" s="4">
        <v>11525216540</v>
      </c>
      <c r="O12" s="4">
        <v>11525216540</v>
      </c>
      <c r="Q12" s="4">
        <v>0</v>
      </c>
      <c r="S12" s="4">
        <v>11525216540</v>
      </c>
    </row>
    <row r="13" spans="1:19" ht="21" x14ac:dyDescent="0.55000000000000004">
      <c r="A13" s="8" t="s">
        <v>64</v>
      </c>
      <c r="C13" s="4">
        <v>0</v>
      </c>
      <c r="E13" s="4" t="s">
        <v>66</v>
      </c>
      <c r="G13" s="4">
        <v>16</v>
      </c>
      <c r="I13" s="4">
        <v>96572943</v>
      </c>
      <c r="K13" s="4">
        <v>0</v>
      </c>
      <c r="M13" s="4">
        <v>96572943</v>
      </c>
      <c r="O13" s="4">
        <v>96572943</v>
      </c>
      <c r="Q13" s="4">
        <v>0</v>
      </c>
      <c r="S13" s="4">
        <v>96572943</v>
      </c>
    </row>
    <row r="14" spans="1:19" ht="21" x14ac:dyDescent="0.55000000000000004">
      <c r="A14" s="8" t="s">
        <v>61</v>
      </c>
      <c r="C14" s="4">
        <v>0</v>
      </c>
      <c r="E14" s="4" t="s">
        <v>63</v>
      </c>
      <c r="G14" s="4">
        <v>17</v>
      </c>
      <c r="I14" s="4">
        <v>6914862784</v>
      </c>
      <c r="K14" s="4">
        <v>0</v>
      </c>
      <c r="M14" s="4">
        <v>6914862784</v>
      </c>
      <c r="O14" s="4">
        <v>6914862784</v>
      </c>
      <c r="Q14" s="4">
        <v>0</v>
      </c>
      <c r="S14" s="4">
        <v>6914862784</v>
      </c>
    </row>
    <row r="15" spans="1:19" ht="21" x14ac:dyDescent="0.55000000000000004">
      <c r="A15" s="8" t="s">
        <v>92</v>
      </c>
      <c r="C15" s="4">
        <v>31</v>
      </c>
      <c r="E15" s="4" t="s">
        <v>143</v>
      </c>
      <c r="G15" s="4">
        <v>0</v>
      </c>
      <c r="I15" s="4">
        <v>2214023</v>
      </c>
      <c r="K15" s="4">
        <v>0</v>
      </c>
      <c r="M15" s="4">
        <v>2214023</v>
      </c>
      <c r="O15" s="4">
        <v>2214023</v>
      </c>
      <c r="Q15" s="4">
        <v>0</v>
      </c>
      <c r="S15" s="4">
        <v>2214023</v>
      </c>
    </row>
    <row r="16" spans="1:19" ht="21" x14ac:dyDescent="0.55000000000000004">
      <c r="A16" s="8" t="s">
        <v>95</v>
      </c>
      <c r="C16" s="4">
        <v>31</v>
      </c>
      <c r="E16" s="4" t="s">
        <v>143</v>
      </c>
      <c r="G16" s="4">
        <v>0</v>
      </c>
      <c r="I16" s="4">
        <v>8045</v>
      </c>
      <c r="K16" s="4">
        <v>0</v>
      </c>
      <c r="M16" s="4">
        <v>8045</v>
      </c>
      <c r="O16" s="4">
        <v>8045</v>
      </c>
      <c r="Q16" s="4">
        <v>0</v>
      </c>
      <c r="S16" s="4">
        <v>8045</v>
      </c>
    </row>
    <row r="17" spans="1:19" ht="21" x14ac:dyDescent="0.55000000000000004">
      <c r="A17" s="8" t="s">
        <v>101</v>
      </c>
      <c r="C17" s="4">
        <v>6</v>
      </c>
      <c r="E17" s="4" t="s">
        <v>143</v>
      </c>
      <c r="G17" s="4">
        <v>18</v>
      </c>
      <c r="I17" s="4">
        <v>5560109285</v>
      </c>
      <c r="K17" s="4">
        <v>13188746</v>
      </c>
      <c r="M17" s="4">
        <v>5546920539</v>
      </c>
      <c r="O17" s="4">
        <v>5560109285</v>
      </c>
      <c r="Q17" s="4">
        <v>13188746</v>
      </c>
      <c r="S17" s="4">
        <v>5546920539</v>
      </c>
    </row>
    <row r="18" spans="1:19" ht="21" x14ac:dyDescent="0.55000000000000004">
      <c r="A18" s="8" t="s">
        <v>105</v>
      </c>
      <c r="C18" s="4">
        <v>6</v>
      </c>
      <c r="E18" s="4" t="s">
        <v>143</v>
      </c>
      <c r="G18" s="4">
        <v>18</v>
      </c>
      <c r="I18" s="4">
        <v>5746721295</v>
      </c>
      <c r="K18" s="4">
        <v>15566081</v>
      </c>
      <c r="M18" s="4">
        <v>5731155214</v>
      </c>
      <c r="O18" s="4">
        <v>5746721295</v>
      </c>
      <c r="Q18" s="4">
        <v>15566081</v>
      </c>
      <c r="S18" s="4">
        <v>5731155214</v>
      </c>
    </row>
    <row r="19" spans="1:19" ht="21" x14ac:dyDescent="0.55000000000000004">
      <c r="A19" s="8" t="s">
        <v>105</v>
      </c>
      <c r="C19" s="4">
        <v>17</v>
      </c>
      <c r="E19" s="4" t="s">
        <v>143</v>
      </c>
      <c r="G19" s="4">
        <v>0</v>
      </c>
      <c r="I19" s="4">
        <v>4160</v>
      </c>
      <c r="K19" s="4">
        <v>0</v>
      </c>
      <c r="M19" s="4">
        <v>4160</v>
      </c>
      <c r="O19" s="4">
        <v>4160</v>
      </c>
      <c r="Q19" s="4">
        <v>0</v>
      </c>
      <c r="S19" s="4">
        <v>4160</v>
      </c>
    </row>
    <row r="20" spans="1:19" ht="21" x14ac:dyDescent="0.55000000000000004">
      <c r="A20" s="8" t="s">
        <v>101</v>
      </c>
      <c r="C20" s="4">
        <v>6</v>
      </c>
      <c r="E20" s="4" t="s">
        <v>143</v>
      </c>
      <c r="G20" s="4">
        <v>0</v>
      </c>
      <c r="I20" s="4">
        <v>6010</v>
      </c>
      <c r="K20" s="4">
        <v>0</v>
      </c>
      <c r="M20" s="4">
        <v>6010</v>
      </c>
      <c r="O20" s="4">
        <v>6010</v>
      </c>
      <c r="Q20" s="4">
        <v>0</v>
      </c>
      <c r="S20" s="4">
        <v>6010</v>
      </c>
    </row>
    <row r="21" spans="1:19" ht="21" x14ac:dyDescent="0.55000000000000004">
      <c r="A21" s="8" t="s">
        <v>117</v>
      </c>
      <c r="C21" s="4">
        <v>8</v>
      </c>
      <c r="E21" s="4" t="s">
        <v>143</v>
      </c>
      <c r="G21" s="4">
        <v>0</v>
      </c>
      <c r="I21" s="4">
        <v>8287</v>
      </c>
      <c r="K21" s="4">
        <v>0</v>
      </c>
      <c r="M21" s="4">
        <v>8287</v>
      </c>
      <c r="O21" s="4">
        <v>8287</v>
      </c>
      <c r="Q21" s="4">
        <v>0</v>
      </c>
      <c r="S21" s="4">
        <v>8287</v>
      </c>
    </row>
    <row r="22" spans="1:19" ht="21" x14ac:dyDescent="0.55000000000000004">
      <c r="A22" s="8" t="s">
        <v>98</v>
      </c>
      <c r="C22" s="4">
        <v>31</v>
      </c>
      <c r="E22" s="4" t="s">
        <v>143</v>
      </c>
      <c r="G22" s="4">
        <v>20</v>
      </c>
      <c r="I22" s="4">
        <v>7262295060</v>
      </c>
      <c r="K22" s="4">
        <v>1914034</v>
      </c>
      <c r="M22" s="4">
        <v>7260381026</v>
      </c>
      <c r="O22" s="4">
        <v>7262295060</v>
      </c>
      <c r="Q22" s="4">
        <v>1914034</v>
      </c>
      <c r="S22" s="4">
        <v>7260381026</v>
      </c>
    </row>
    <row r="23" spans="1:19" ht="21" x14ac:dyDescent="0.55000000000000004">
      <c r="A23" s="8" t="s">
        <v>98</v>
      </c>
      <c r="C23" s="4">
        <v>31</v>
      </c>
      <c r="E23" s="4" t="s">
        <v>143</v>
      </c>
      <c r="G23" s="4">
        <v>20</v>
      </c>
      <c r="I23" s="4">
        <v>4918032780</v>
      </c>
      <c r="K23" s="4">
        <v>1296186</v>
      </c>
      <c r="M23" s="4">
        <v>4916736594</v>
      </c>
      <c r="O23" s="4">
        <v>4918032780</v>
      </c>
      <c r="Q23" s="4">
        <v>1296186</v>
      </c>
      <c r="S23" s="4">
        <v>4916736594</v>
      </c>
    </row>
    <row r="24" spans="1:19" ht="21" x14ac:dyDescent="0.55000000000000004">
      <c r="A24" s="8" t="s">
        <v>123</v>
      </c>
      <c r="C24" s="4">
        <v>31</v>
      </c>
      <c r="E24" s="4" t="s">
        <v>143</v>
      </c>
      <c r="G24" s="4">
        <v>20</v>
      </c>
      <c r="I24" s="4">
        <v>442622940</v>
      </c>
      <c r="K24" s="4">
        <v>116656</v>
      </c>
      <c r="M24" s="4">
        <v>442506284</v>
      </c>
      <c r="O24" s="4">
        <v>442622940</v>
      </c>
      <c r="Q24" s="4">
        <v>116656</v>
      </c>
      <c r="S24" s="4">
        <v>442506284</v>
      </c>
    </row>
    <row r="25" spans="1:19" ht="21" x14ac:dyDescent="0.55000000000000004">
      <c r="A25" s="8" t="s">
        <v>125</v>
      </c>
      <c r="C25" s="4">
        <v>23</v>
      </c>
      <c r="E25" s="4" t="s">
        <v>143</v>
      </c>
      <c r="G25" s="4">
        <v>18</v>
      </c>
      <c r="I25" s="4">
        <v>5901639330</v>
      </c>
      <c r="K25" s="4">
        <v>16698314</v>
      </c>
      <c r="M25" s="4">
        <v>5884941016</v>
      </c>
      <c r="O25" s="4">
        <v>5901639330</v>
      </c>
      <c r="Q25" s="4">
        <v>16698314</v>
      </c>
      <c r="S25" s="4">
        <v>5884941016</v>
      </c>
    </row>
    <row r="26" spans="1:19" ht="21" x14ac:dyDescent="0.55000000000000004">
      <c r="A26" s="8" t="s">
        <v>111</v>
      </c>
      <c r="C26" s="4">
        <v>28</v>
      </c>
      <c r="E26" s="4" t="s">
        <v>143</v>
      </c>
      <c r="G26" s="4">
        <v>20</v>
      </c>
      <c r="I26" s="4">
        <v>13114754070</v>
      </c>
      <c r="K26" s="4">
        <v>4422056</v>
      </c>
      <c r="M26" s="4">
        <v>13110332014</v>
      </c>
      <c r="O26" s="4">
        <v>13114754070</v>
      </c>
      <c r="Q26" s="4">
        <v>4422056</v>
      </c>
      <c r="S26" s="4">
        <v>13110332014</v>
      </c>
    </row>
    <row r="27" spans="1:19" ht="21" x14ac:dyDescent="0.55000000000000004">
      <c r="A27" s="8" t="s">
        <v>131</v>
      </c>
      <c r="C27" s="4">
        <v>1</v>
      </c>
      <c r="E27" s="4" t="s">
        <v>143</v>
      </c>
      <c r="G27" s="4">
        <v>19</v>
      </c>
      <c r="I27" s="4">
        <v>1868852430</v>
      </c>
      <c r="K27" s="4">
        <v>0</v>
      </c>
      <c r="M27" s="4">
        <v>1868852430</v>
      </c>
      <c r="O27" s="4">
        <v>1868852430</v>
      </c>
      <c r="Q27" s="4">
        <v>0</v>
      </c>
      <c r="S27" s="4">
        <v>1868852430</v>
      </c>
    </row>
    <row r="28" spans="1:19" ht="21.75" thickBot="1" x14ac:dyDescent="0.6">
      <c r="A28" s="10"/>
      <c r="C28" s="10"/>
      <c r="E28" s="10"/>
      <c r="G28" s="10"/>
      <c r="I28" s="12">
        <f>SUM(I8:I27)</f>
        <v>84219276931</v>
      </c>
      <c r="J28" s="8"/>
      <c r="K28" s="12">
        <f>SUM(K8:K27)</f>
        <v>53202073</v>
      </c>
      <c r="L28" s="8"/>
      <c r="M28" s="12">
        <f>SUM(M8:M27)</f>
        <v>84166074858</v>
      </c>
      <c r="N28" s="8"/>
      <c r="O28" s="12">
        <f>SUM(O8:O27)</f>
        <v>84219276931</v>
      </c>
      <c r="P28" s="8"/>
      <c r="Q28" s="12">
        <f>SUM(Q8:Q27)</f>
        <v>53202073</v>
      </c>
      <c r="R28" s="8"/>
      <c r="S28" s="12">
        <f>SUM(S8:S27)</f>
        <v>84166074858</v>
      </c>
    </row>
    <row r="29" spans="1:19" ht="19.5" thickTop="1" x14ac:dyDescent="0.45"/>
  </sheetData>
  <sheetProtection algorithmName="SHA-512" hashValue="OgXIYIRTeVTYYDz5xw5ulhDdpD2vvoS9NMghJTCI9wZdghkgdOsS1T0KbpLgKWh4TLwPJfPxnfH+pomk+x6Gsw==" saltValue="IU5Hc2mjQRSugGe0WUaUww==" spinCount="100000" sheet="1" objects="1" scenarios="1" selectLockedCells="1" autoFilter="0" selectUnlockedCells="1"/>
  <mergeCells count="6">
    <mergeCell ref="A2:S2"/>
    <mergeCell ref="A3:S3"/>
    <mergeCell ref="A4:S4"/>
    <mergeCell ref="A6:G6"/>
    <mergeCell ref="O6:S6"/>
    <mergeCell ref="I6:M6"/>
  </mergeCells>
  <pageMargins left="0.7" right="0.7" top="0.75" bottom="0.75" header="0.3" footer="0.3"/>
  <pageSetup scale="5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9"/>
  <sheetViews>
    <sheetView rightToLeft="1" view="pageBreakPreview" zoomScaleNormal="100" zoomScaleSheetLayoutView="100" workbookViewId="0">
      <selection activeCell="Q1" sqref="Q1"/>
    </sheetView>
  </sheetViews>
  <sheetFormatPr defaultRowHeight="18.75" x14ac:dyDescent="0.45"/>
  <cols>
    <col min="1" max="1" width="14.42578125" style="4" bestFit="1" customWidth="1"/>
    <col min="2" max="2" width="1" style="4" customWidth="1"/>
    <col min="3" max="3" width="10.85546875" style="4" bestFit="1" customWidth="1"/>
    <col min="4" max="4" width="1" style="4" customWidth="1"/>
    <col min="5" max="5" width="40.42578125" style="4" bestFit="1" customWidth="1"/>
    <col min="6" max="6" width="1" style="4" customWidth="1"/>
    <col min="7" max="7" width="9.140625" style="4" customWidth="1"/>
    <col min="8" max="8" width="1" style="4" customWidth="1"/>
    <col min="9" max="9" width="19.140625" style="4" bestFit="1" customWidth="1"/>
    <col min="10" max="10" width="1" style="4" customWidth="1"/>
    <col min="11" max="11" width="12.85546875" style="4" bestFit="1" customWidth="1"/>
    <col min="12" max="12" width="1" style="4" customWidth="1"/>
    <col min="13" max="13" width="20.140625" style="4" bestFit="1" customWidth="1"/>
    <col min="14" max="14" width="1" style="4" customWidth="1"/>
    <col min="15" max="15" width="19.140625" style="4" bestFit="1" customWidth="1"/>
    <col min="16" max="16" width="1" style="4" customWidth="1"/>
    <col min="17" max="17" width="12.85546875" style="4" bestFit="1" customWidth="1"/>
    <col min="18" max="18" width="1" style="4" customWidth="1"/>
    <col min="19" max="19" width="20.140625" style="4" bestFit="1" customWidth="1"/>
    <col min="20" max="20" width="1" style="4" customWidth="1"/>
    <col min="21" max="21" width="9.140625" style="4" customWidth="1"/>
    <col min="22" max="24" width="9.140625" style="4"/>
    <col min="25" max="25" width="19.5703125" style="4" customWidth="1"/>
    <col min="26" max="16384" width="9.140625" style="4"/>
  </cols>
  <sheetData>
    <row r="2" spans="1:19" ht="21" x14ac:dyDescent="0.45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pans="1:19" ht="21" x14ac:dyDescent="0.45">
      <c r="A3" s="37" t="s">
        <v>134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</row>
    <row r="4" spans="1:19" ht="21" x14ac:dyDescent="0.45">
      <c r="A4" s="37" t="s">
        <v>2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</row>
    <row r="6" spans="1:19" ht="21" x14ac:dyDescent="0.45">
      <c r="A6" s="42" t="s">
        <v>3</v>
      </c>
      <c r="C6" s="43" t="s">
        <v>144</v>
      </c>
      <c r="D6" s="43" t="s">
        <v>144</v>
      </c>
      <c r="E6" s="43" t="s">
        <v>144</v>
      </c>
      <c r="F6" s="43" t="s">
        <v>144</v>
      </c>
      <c r="G6" s="43" t="s">
        <v>144</v>
      </c>
      <c r="I6" s="43" t="s">
        <v>136</v>
      </c>
      <c r="J6" s="43" t="s">
        <v>136</v>
      </c>
      <c r="K6" s="43" t="s">
        <v>136</v>
      </c>
      <c r="L6" s="43" t="s">
        <v>136</v>
      </c>
      <c r="M6" s="43" t="s">
        <v>136</v>
      </c>
      <c r="O6" s="43" t="s">
        <v>137</v>
      </c>
      <c r="P6" s="43" t="s">
        <v>137</v>
      </c>
      <c r="Q6" s="43" t="s">
        <v>137</v>
      </c>
      <c r="R6" s="43" t="s">
        <v>137</v>
      </c>
      <c r="S6" s="43" t="s">
        <v>137</v>
      </c>
    </row>
    <row r="7" spans="1:19" ht="63" x14ac:dyDescent="0.45">
      <c r="A7" s="43" t="s">
        <v>3</v>
      </c>
      <c r="C7" s="13" t="s">
        <v>145</v>
      </c>
      <c r="E7" s="17" t="s">
        <v>146</v>
      </c>
      <c r="G7" s="17" t="s">
        <v>147</v>
      </c>
      <c r="I7" s="17" t="s">
        <v>148</v>
      </c>
      <c r="K7" s="13" t="s">
        <v>141</v>
      </c>
      <c r="M7" s="17" t="s">
        <v>149</v>
      </c>
      <c r="O7" s="17" t="s">
        <v>148</v>
      </c>
      <c r="Q7" s="13" t="s">
        <v>141</v>
      </c>
      <c r="S7" s="17" t="s">
        <v>149</v>
      </c>
    </row>
    <row r="8" spans="1:19" ht="21.75" thickBot="1" x14ac:dyDescent="0.6">
      <c r="A8" s="8" t="s">
        <v>35</v>
      </c>
      <c r="C8" s="4" t="s">
        <v>150</v>
      </c>
      <c r="E8" s="21">
        <v>17396511</v>
      </c>
      <c r="G8" s="21">
        <v>350</v>
      </c>
      <c r="I8" s="21">
        <v>6088778850</v>
      </c>
      <c r="K8" s="21">
        <v>831761037</v>
      </c>
      <c r="M8" s="21">
        <v>5257017813</v>
      </c>
      <c r="O8" s="21">
        <v>6088778850</v>
      </c>
      <c r="Q8" s="21">
        <v>831761037</v>
      </c>
      <c r="S8" s="21">
        <v>5257017813</v>
      </c>
    </row>
    <row r="9" spans="1:19" ht="19.5" thickTop="1" x14ac:dyDescent="0.45"/>
  </sheetData>
  <sheetProtection algorithmName="SHA-512" hashValue="tWjGxGqzC+Jn12D2nEM3UwZgMqA0IdXHfk5FE9KlRZ/R5IPzterBPf1B5mAiq+Qpa8UxA5vSKJvrMm+Qorkycw==" saltValue="Yozx9vWPangh2VKgyUZ1Ew==" spinCount="100000" sheet="1" objects="1" scenarios="1" selectLockedCells="1" autoFilter="0" selectUnlockedCells="1"/>
  <mergeCells count="7">
    <mergeCell ref="A6:A7"/>
    <mergeCell ref="C6:G6"/>
    <mergeCell ref="O6:S6"/>
    <mergeCell ref="I6:M6"/>
    <mergeCell ref="A2:S2"/>
    <mergeCell ref="A3:S3"/>
    <mergeCell ref="A4:S4"/>
  </mergeCells>
  <pageMargins left="0.7" right="0.7" top="0.75" bottom="0.75" header="0.3" footer="0.3"/>
  <pageSetup scale="4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9"/>
  <sheetViews>
    <sheetView rightToLeft="1" view="pageBreakPreview" topLeftCell="A12" zoomScaleNormal="100" zoomScaleSheetLayoutView="100" workbookViewId="0">
      <selection activeCell="G38" sqref="G38"/>
    </sheetView>
  </sheetViews>
  <sheetFormatPr defaultRowHeight="18.75" x14ac:dyDescent="0.45"/>
  <cols>
    <col min="1" max="1" width="31.5703125" style="4" bestFit="1" customWidth="1"/>
    <col min="2" max="2" width="1" style="4" customWidth="1"/>
    <col min="3" max="3" width="11.42578125" style="4" bestFit="1" customWidth="1"/>
    <col min="4" max="4" width="0.85546875" style="4" customWidth="1"/>
    <col min="5" max="5" width="20.42578125" style="4" bestFit="1" customWidth="1"/>
    <col min="6" max="6" width="1" style="4" customWidth="1"/>
    <col min="7" max="7" width="20.7109375" style="4" bestFit="1" customWidth="1"/>
    <col min="8" max="8" width="1.140625" style="4" customWidth="1"/>
    <col min="9" max="9" width="26.42578125" style="4" bestFit="1" customWidth="1"/>
    <col min="10" max="10" width="0.85546875" style="4" customWidth="1"/>
    <col min="11" max="11" width="25.28515625" style="4" customWidth="1"/>
    <col min="12" max="12" width="1" style="4" customWidth="1"/>
    <col min="13" max="13" width="25.42578125" style="4" bestFit="1" customWidth="1"/>
    <col min="14" max="14" width="1" style="4" customWidth="1"/>
    <col min="15" max="15" width="25.42578125" style="4" bestFit="1" customWidth="1"/>
    <col min="16" max="16" width="1.85546875" style="4" customWidth="1"/>
    <col min="17" max="17" width="26.42578125" style="4" bestFit="1" customWidth="1"/>
    <col min="18" max="18" width="1" style="4" customWidth="1"/>
    <col min="19" max="19" width="9.140625" style="4" customWidth="1"/>
    <col min="20" max="24" width="9.140625" style="4"/>
    <col min="25" max="25" width="19.5703125" style="4" customWidth="1"/>
    <col min="26" max="16384" width="9.140625" style="4"/>
  </cols>
  <sheetData>
    <row r="2" spans="1:17" ht="21" x14ac:dyDescent="0.45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ht="21" x14ac:dyDescent="0.45">
      <c r="A3" s="37" t="s">
        <v>134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17" ht="21" x14ac:dyDescent="0.45">
      <c r="A4" s="37" t="s">
        <v>2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</row>
    <row r="6" spans="1:17" ht="21" x14ac:dyDescent="0.45">
      <c r="A6" s="35" t="s">
        <v>3</v>
      </c>
      <c r="B6" s="5"/>
      <c r="C6" s="36" t="s">
        <v>136</v>
      </c>
      <c r="D6" s="36"/>
      <c r="E6" s="36"/>
      <c r="F6" s="36"/>
      <c r="G6" s="36"/>
      <c r="H6" s="36"/>
      <c r="I6" s="36"/>
      <c r="J6" s="5"/>
      <c r="K6" s="36" t="s">
        <v>137</v>
      </c>
      <c r="L6" s="36"/>
      <c r="M6" s="36"/>
      <c r="N6" s="36"/>
      <c r="O6" s="36"/>
      <c r="P6" s="36"/>
      <c r="Q6" s="36"/>
    </row>
    <row r="7" spans="1:17" ht="21" x14ac:dyDescent="0.45">
      <c r="A7" s="36" t="s">
        <v>3</v>
      </c>
      <c r="B7" s="6"/>
      <c r="C7" s="7" t="s">
        <v>7</v>
      </c>
      <c r="D7" s="6"/>
      <c r="E7" s="7" t="s">
        <v>151</v>
      </c>
      <c r="F7" s="6"/>
      <c r="G7" s="7" t="s">
        <v>152</v>
      </c>
      <c r="H7" s="6"/>
      <c r="I7" s="7" t="s">
        <v>153</v>
      </c>
      <c r="J7" s="6"/>
      <c r="K7" s="7" t="s">
        <v>7</v>
      </c>
      <c r="L7" s="6"/>
      <c r="M7" s="7" t="s">
        <v>151</v>
      </c>
      <c r="N7" s="6"/>
      <c r="O7" s="7" t="s">
        <v>152</v>
      </c>
      <c r="P7" s="6"/>
      <c r="Q7" s="7" t="s">
        <v>153</v>
      </c>
    </row>
    <row r="8" spans="1:17" ht="21" x14ac:dyDescent="0.55000000000000004">
      <c r="A8" s="8" t="s">
        <v>32</v>
      </c>
      <c r="C8" s="3">
        <v>450000</v>
      </c>
      <c r="D8" s="3"/>
      <c r="E8" s="3">
        <v>1807182900</v>
      </c>
      <c r="F8" s="3"/>
      <c r="G8" s="3">
        <v>1894858110</v>
      </c>
      <c r="H8" s="3"/>
      <c r="I8" s="3">
        <v>-87675210</v>
      </c>
      <c r="J8" s="3"/>
      <c r="K8" s="3">
        <v>450000</v>
      </c>
      <c r="L8" s="3"/>
      <c r="M8" s="3">
        <v>1807182900</v>
      </c>
      <c r="N8" s="3"/>
      <c r="O8" s="3">
        <v>1894858110</v>
      </c>
      <c r="P8" s="3"/>
      <c r="Q8" s="3">
        <v>-87675210</v>
      </c>
    </row>
    <row r="9" spans="1:17" ht="21" x14ac:dyDescent="0.55000000000000004">
      <c r="A9" s="8" t="s">
        <v>16</v>
      </c>
      <c r="C9" s="3">
        <v>100000</v>
      </c>
      <c r="D9" s="3"/>
      <c r="E9" s="3">
        <v>3449154690</v>
      </c>
      <c r="F9" s="3"/>
      <c r="G9" s="3">
        <v>3613272345</v>
      </c>
      <c r="H9" s="3"/>
      <c r="I9" s="3">
        <v>-164117655</v>
      </c>
      <c r="J9" s="3"/>
      <c r="K9" s="3">
        <v>100000</v>
      </c>
      <c r="L9" s="3"/>
      <c r="M9" s="3">
        <v>3449154690</v>
      </c>
      <c r="N9" s="3"/>
      <c r="O9" s="3">
        <v>3613272345</v>
      </c>
      <c r="P9" s="3"/>
      <c r="Q9" s="3">
        <v>-164117655</v>
      </c>
    </row>
    <row r="10" spans="1:17" ht="21" x14ac:dyDescent="0.55000000000000004">
      <c r="A10" s="8" t="s">
        <v>27</v>
      </c>
      <c r="C10" s="3">
        <v>6734784</v>
      </c>
      <c r="D10" s="3"/>
      <c r="E10" s="3">
        <v>38092911480</v>
      </c>
      <c r="F10" s="3"/>
      <c r="G10" s="3">
        <v>36549230400</v>
      </c>
      <c r="H10" s="3"/>
      <c r="I10" s="3">
        <v>1543681080</v>
      </c>
      <c r="J10" s="3"/>
      <c r="K10" s="3">
        <v>6734784</v>
      </c>
      <c r="L10" s="3"/>
      <c r="M10" s="3">
        <v>38092911480</v>
      </c>
      <c r="N10" s="3"/>
      <c r="O10" s="3">
        <v>36549230400</v>
      </c>
      <c r="P10" s="3"/>
      <c r="Q10" s="3">
        <v>1543681080</v>
      </c>
    </row>
    <row r="11" spans="1:17" ht="21" x14ac:dyDescent="0.55000000000000004">
      <c r="A11" s="8" t="s">
        <v>15</v>
      </c>
      <c r="C11" s="3">
        <v>6290000</v>
      </c>
      <c r="D11" s="3"/>
      <c r="E11" s="3">
        <v>129678395130</v>
      </c>
      <c r="F11" s="3"/>
      <c r="G11" s="3">
        <v>135368237925</v>
      </c>
      <c r="H11" s="3"/>
      <c r="I11" s="3">
        <v>-5689842795</v>
      </c>
      <c r="J11" s="3"/>
      <c r="K11" s="3">
        <v>6290000</v>
      </c>
      <c r="L11" s="3"/>
      <c r="M11" s="3">
        <v>129678395130</v>
      </c>
      <c r="N11" s="3"/>
      <c r="O11" s="3">
        <v>135368237925</v>
      </c>
      <c r="P11" s="3"/>
      <c r="Q11" s="3">
        <v>-5689842795</v>
      </c>
    </row>
    <row r="12" spans="1:17" ht="21" x14ac:dyDescent="0.55000000000000004">
      <c r="A12" s="8" t="s">
        <v>23</v>
      </c>
      <c r="C12" s="3">
        <v>115056</v>
      </c>
      <c r="D12" s="3"/>
      <c r="E12" s="3">
        <v>1112833885</v>
      </c>
      <c r="F12" s="3"/>
      <c r="G12" s="3">
        <v>1068229032</v>
      </c>
      <c r="H12" s="3"/>
      <c r="I12" s="3">
        <v>44604853</v>
      </c>
      <c r="J12" s="3"/>
      <c r="K12" s="3">
        <v>115056</v>
      </c>
      <c r="L12" s="3"/>
      <c r="M12" s="3">
        <v>1112833885</v>
      </c>
      <c r="N12" s="3"/>
      <c r="O12" s="3">
        <v>1068229032</v>
      </c>
      <c r="P12" s="3"/>
      <c r="Q12" s="3">
        <v>44604853</v>
      </c>
    </row>
    <row r="13" spans="1:17" ht="21" x14ac:dyDescent="0.55000000000000004">
      <c r="A13" s="8" t="s">
        <v>35</v>
      </c>
      <c r="C13" s="3">
        <v>17396511</v>
      </c>
      <c r="D13" s="3"/>
      <c r="E13" s="3">
        <v>86465008797</v>
      </c>
      <c r="F13" s="3"/>
      <c r="G13" s="3">
        <v>96322019800</v>
      </c>
      <c r="H13" s="3"/>
      <c r="I13" s="3">
        <v>-9857011002</v>
      </c>
      <c r="J13" s="3"/>
      <c r="K13" s="3">
        <v>17396511</v>
      </c>
      <c r="L13" s="3"/>
      <c r="M13" s="3">
        <v>86465008797</v>
      </c>
      <c r="N13" s="3"/>
      <c r="O13" s="3">
        <v>96322019800</v>
      </c>
      <c r="P13" s="3"/>
      <c r="Q13" s="3">
        <v>-9857011002</v>
      </c>
    </row>
    <row r="14" spans="1:17" ht="21" x14ac:dyDescent="0.55000000000000004">
      <c r="A14" s="8" t="s">
        <v>25</v>
      </c>
      <c r="C14" s="3">
        <v>500000</v>
      </c>
      <c r="D14" s="3"/>
      <c r="E14" s="3">
        <v>41014503000</v>
      </c>
      <c r="F14" s="3"/>
      <c r="G14" s="3">
        <v>33539247000</v>
      </c>
      <c r="H14" s="3"/>
      <c r="I14" s="3">
        <v>7475256000</v>
      </c>
      <c r="J14" s="3"/>
      <c r="K14" s="3">
        <v>500000</v>
      </c>
      <c r="L14" s="3"/>
      <c r="M14" s="3">
        <v>41014503000</v>
      </c>
      <c r="N14" s="3"/>
      <c r="O14" s="3">
        <v>33539247000</v>
      </c>
      <c r="P14" s="3"/>
      <c r="Q14" s="3">
        <v>7475256000</v>
      </c>
    </row>
    <row r="15" spans="1:17" ht="21" x14ac:dyDescent="0.55000000000000004">
      <c r="A15" s="8" t="s">
        <v>26</v>
      </c>
      <c r="C15" s="3">
        <v>544352</v>
      </c>
      <c r="D15" s="3"/>
      <c r="E15" s="3">
        <v>1558405744</v>
      </c>
      <c r="F15" s="3"/>
      <c r="G15" s="3">
        <v>1638490483</v>
      </c>
      <c r="H15" s="3"/>
      <c r="I15" s="3">
        <v>-80084738</v>
      </c>
      <c r="J15" s="3"/>
      <c r="K15" s="3">
        <v>544352</v>
      </c>
      <c r="L15" s="3"/>
      <c r="M15" s="3">
        <v>1558405744</v>
      </c>
      <c r="N15" s="3"/>
      <c r="O15" s="3">
        <v>1638490483</v>
      </c>
      <c r="P15" s="3"/>
      <c r="Q15" s="3">
        <v>-80084738</v>
      </c>
    </row>
    <row r="16" spans="1:17" ht="21" x14ac:dyDescent="0.55000000000000004">
      <c r="A16" s="8" t="s">
        <v>24</v>
      </c>
      <c r="C16" s="3">
        <v>700000</v>
      </c>
      <c r="D16" s="3"/>
      <c r="E16" s="3">
        <v>47560322250</v>
      </c>
      <c r="F16" s="3"/>
      <c r="G16" s="3">
        <v>44609981850</v>
      </c>
      <c r="H16" s="3"/>
      <c r="I16" s="3">
        <v>2950340400</v>
      </c>
      <c r="J16" s="3"/>
      <c r="K16" s="3">
        <v>700000</v>
      </c>
      <c r="L16" s="3"/>
      <c r="M16" s="3">
        <v>47560322250</v>
      </c>
      <c r="N16" s="3"/>
      <c r="O16" s="3">
        <v>44609981850</v>
      </c>
      <c r="P16" s="3"/>
      <c r="Q16" s="3">
        <v>2950340400</v>
      </c>
    </row>
    <row r="17" spans="1:17" ht="21" x14ac:dyDescent="0.55000000000000004">
      <c r="A17" s="8" t="s">
        <v>30</v>
      </c>
      <c r="C17" s="3">
        <v>1775000</v>
      </c>
      <c r="D17" s="3"/>
      <c r="E17" s="3">
        <v>18607771057</v>
      </c>
      <c r="F17" s="3"/>
      <c r="G17" s="3">
        <v>21918802500</v>
      </c>
      <c r="H17" s="3"/>
      <c r="I17" s="3">
        <v>-3311031442</v>
      </c>
      <c r="J17" s="3"/>
      <c r="K17" s="3">
        <v>1775000</v>
      </c>
      <c r="L17" s="3"/>
      <c r="M17" s="3">
        <v>18607771057</v>
      </c>
      <c r="N17" s="3"/>
      <c r="O17" s="3">
        <v>21918802500</v>
      </c>
      <c r="P17" s="3"/>
      <c r="Q17" s="3">
        <v>-3311031442</v>
      </c>
    </row>
    <row r="18" spans="1:17" ht="21" x14ac:dyDescent="0.55000000000000004">
      <c r="A18" s="8" t="s">
        <v>29</v>
      </c>
      <c r="C18" s="3">
        <v>1362500</v>
      </c>
      <c r="D18" s="3"/>
      <c r="E18" s="3">
        <v>3155735981</v>
      </c>
      <c r="F18" s="3"/>
      <c r="G18" s="3">
        <v>3358894950</v>
      </c>
      <c r="H18" s="3"/>
      <c r="I18" s="3">
        <v>-203158968</v>
      </c>
      <c r="J18" s="3"/>
      <c r="K18" s="3">
        <v>1362500</v>
      </c>
      <c r="L18" s="3"/>
      <c r="M18" s="3">
        <v>3155735981</v>
      </c>
      <c r="N18" s="3"/>
      <c r="O18" s="3">
        <v>3358894950</v>
      </c>
      <c r="P18" s="3"/>
      <c r="Q18" s="3">
        <v>-203158968</v>
      </c>
    </row>
    <row r="19" spans="1:17" ht="21" x14ac:dyDescent="0.55000000000000004">
      <c r="A19" s="8" t="s">
        <v>21</v>
      </c>
      <c r="C19" s="3">
        <v>390500</v>
      </c>
      <c r="D19" s="3"/>
      <c r="E19" s="3">
        <v>1222756053</v>
      </c>
      <c r="F19" s="3"/>
      <c r="G19" s="3">
        <v>1312036654</v>
      </c>
      <c r="H19" s="3"/>
      <c r="I19" s="3">
        <v>-89280600</v>
      </c>
      <c r="J19" s="3"/>
      <c r="K19" s="3">
        <v>390500</v>
      </c>
      <c r="L19" s="3"/>
      <c r="M19" s="3">
        <v>1222756053</v>
      </c>
      <c r="N19" s="3"/>
      <c r="O19" s="3">
        <v>1312036654</v>
      </c>
      <c r="P19" s="3"/>
      <c r="Q19" s="3">
        <v>-89280600</v>
      </c>
    </row>
    <row r="20" spans="1:17" ht="21" x14ac:dyDescent="0.55000000000000004">
      <c r="A20" s="8" t="s">
        <v>17</v>
      </c>
      <c r="C20" s="3">
        <v>355000</v>
      </c>
      <c r="D20" s="3"/>
      <c r="E20" s="3">
        <v>889277130</v>
      </c>
      <c r="F20" s="3"/>
      <c r="G20" s="3">
        <v>970441312</v>
      </c>
      <c r="H20" s="3"/>
      <c r="I20" s="3">
        <v>-81164182</v>
      </c>
      <c r="J20" s="3"/>
      <c r="K20" s="3">
        <v>355000</v>
      </c>
      <c r="L20" s="3"/>
      <c r="M20" s="3">
        <v>889277130</v>
      </c>
      <c r="N20" s="3"/>
      <c r="O20" s="3">
        <v>970441312</v>
      </c>
      <c r="P20" s="3"/>
      <c r="Q20" s="3">
        <v>-81164182</v>
      </c>
    </row>
    <row r="21" spans="1:17" ht="21" x14ac:dyDescent="0.55000000000000004">
      <c r="A21" s="8" t="s">
        <v>37</v>
      </c>
      <c r="C21" s="3">
        <v>69093</v>
      </c>
      <c r="D21" s="3"/>
      <c r="E21" s="3">
        <v>5522024490</v>
      </c>
      <c r="F21" s="3"/>
      <c r="G21" s="3">
        <v>6044006905</v>
      </c>
      <c r="H21" s="3"/>
      <c r="I21" s="3">
        <v>-521982414</v>
      </c>
      <c r="J21" s="3"/>
      <c r="K21" s="3">
        <v>69093</v>
      </c>
      <c r="L21" s="3"/>
      <c r="M21" s="3">
        <v>5522024490</v>
      </c>
      <c r="N21" s="3"/>
      <c r="O21" s="3">
        <v>6044006905</v>
      </c>
      <c r="P21" s="3"/>
      <c r="Q21" s="3">
        <v>-521982414</v>
      </c>
    </row>
    <row r="22" spans="1:17" ht="21" x14ac:dyDescent="0.55000000000000004">
      <c r="A22" s="8" t="s">
        <v>31</v>
      </c>
      <c r="C22" s="3">
        <v>227563</v>
      </c>
      <c r="D22" s="3"/>
      <c r="E22" s="3">
        <v>4940404563</v>
      </c>
      <c r="F22" s="3"/>
      <c r="G22" s="3">
        <v>5309125233</v>
      </c>
      <c r="H22" s="3"/>
      <c r="I22" s="3">
        <v>-368720669</v>
      </c>
      <c r="J22" s="3"/>
      <c r="K22" s="3">
        <v>227563</v>
      </c>
      <c r="L22" s="3"/>
      <c r="M22" s="3">
        <v>4940404563</v>
      </c>
      <c r="N22" s="3"/>
      <c r="O22" s="3">
        <v>5309125233</v>
      </c>
      <c r="P22" s="3"/>
      <c r="Q22" s="3">
        <v>-368720669</v>
      </c>
    </row>
    <row r="23" spans="1:17" ht="21" x14ac:dyDescent="0.55000000000000004">
      <c r="A23" s="8" t="s">
        <v>34</v>
      </c>
      <c r="C23" s="3">
        <v>15706</v>
      </c>
      <c r="D23" s="3"/>
      <c r="E23" s="3">
        <v>265257212</v>
      </c>
      <c r="F23" s="3"/>
      <c r="G23" s="3">
        <v>265569463</v>
      </c>
      <c r="H23" s="3"/>
      <c r="I23" s="3">
        <v>-312250</v>
      </c>
      <c r="J23" s="3"/>
      <c r="K23" s="3">
        <v>15706</v>
      </c>
      <c r="L23" s="3"/>
      <c r="M23" s="3">
        <v>265257212</v>
      </c>
      <c r="N23" s="3"/>
      <c r="O23" s="3">
        <v>265569463</v>
      </c>
      <c r="P23" s="3"/>
      <c r="Q23" s="3">
        <v>-312250</v>
      </c>
    </row>
    <row r="24" spans="1:17" ht="21" x14ac:dyDescent="0.55000000000000004">
      <c r="A24" s="8" t="s">
        <v>38</v>
      </c>
      <c r="C24" s="3">
        <v>2999999</v>
      </c>
      <c r="D24" s="3"/>
      <c r="E24" s="3">
        <v>40229190090</v>
      </c>
      <c r="F24" s="3"/>
      <c r="G24" s="3">
        <v>36084002971</v>
      </c>
      <c r="H24" s="3"/>
      <c r="I24" s="3">
        <v>4145187119</v>
      </c>
      <c r="J24" s="3"/>
      <c r="K24" s="3">
        <v>2999999</v>
      </c>
      <c r="L24" s="3"/>
      <c r="M24" s="3">
        <v>40229190090</v>
      </c>
      <c r="N24" s="3"/>
      <c r="O24" s="3">
        <v>36084002971</v>
      </c>
      <c r="P24" s="3"/>
      <c r="Q24" s="3">
        <v>4145187119</v>
      </c>
    </row>
    <row r="25" spans="1:17" ht="21" x14ac:dyDescent="0.55000000000000004">
      <c r="A25" s="8" t="s">
        <v>22</v>
      </c>
      <c r="C25" s="3">
        <v>100588</v>
      </c>
      <c r="D25" s="3"/>
      <c r="E25" s="3">
        <v>1458846825</v>
      </c>
      <c r="F25" s="3"/>
      <c r="G25" s="3">
        <v>1294864043</v>
      </c>
      <c r="H25" s="3"/>
      <c r="I25" s="3">
        <v>163982782</v>
      </c>
      <c r="J25" s="3"/>
      <c r="K25" s="3">
        <v>100588</v>
      </c>
      <c r="L25" s="3"/>
      <c r="M25" s="3">
        <v>1458846825</v>
      </c>
      <c r="N25" s="3"/>
      <c r="O25" s="3">
        <v>1294864043</v>
      </c>
      <c r="P25" s="3"/>
      <c r="Q25" s="3">
        <v>163982782</v>
      </c>
    </row>
    <row r="26" spans="1:17" ht="21" x14ac:dyDescent="0.55000000000000004">
      <c r="A26" s="8" t="s">
        <v>36</v>
      </c>
      <c r="C26" s="3">
        <v>1698345</v>
      </c>
      <c r="D26" s="3"/>
      <c r="E26" s="3">
        <v>40281402755</v>
      </c>
      <c r="F26" s="3"/>
      <c r="G26" s="3">
        <v>33933620929</v>
      </c>
      <c r="H26" s="3"/>
      <c r="I26" s="3">
        <v>6347781826</v>
      </c>
      <c r="J26" s="3"/>
      <c r="K26" s="3">
        <v>1698345</v>
      </c>
      <c r="L26" s="3"/>
      <c r="M26" s="3">
        <v>40281402755</v>
      </c>
      <c r="N26" s="3"/>
      <c r="O26" s="3">
        <v>33933620929</v>
      </c>
      <c r="P26" s="3"/>
      <c r="Q26" s="3">
        <v>6347781826</v>
      </c>
    </row>
    <row r="27" spans="1:17" ht="21" x14ac:dyDescent="0.55000000000000004">
      <c r="A27" s="8" t="s">
        <v>20</v>
      </c>
      <c r="C27" s="3">
        <v>242500</v>
      </c>
      <c r="D27" s="3"/>
      <c r="E27" s="3">
        <v>1043777351</v>
      </c>
      <c r="F27" s="3"/>
      <c r="G27" s="3">
        <v>961817928</v>
      </c>
      <c r="H27" s="3"/>
      <c r="I27" s="3">
        <v>81959423</v>
      </c>
      <c r="J27" s="3"/>
      <c r="K27" s="3">
        <v>242500</v>
      </c>
      <c r="L27" s="3"/>
      <c r="M27" s="3">
        <v>1043777351</v>
      </c>
      <c r="N27" s="3"/>
      <c r="O27" s="3">
        <v>961817928</v>
      </c>
      <c r="P27" s="3"/>
      <c r="Q27" s="3">
        <v>81959423</v>
      </c>
    </row>
    <row r="28" spans="1:17" ht="21" x14ac:dyDescent="0.55000000000000004">
      <c r="A28" s="8" t="s">
        <v>18</v>
      </c>
      <c r="C28" s="3">
        <v>830000</v>
      </c>
      <c r="D28" s="3"/>
      <c r="E28" s="3">
        <v>2392678350</v>
      </c>
      <c r="F28" s="3"/>
      <c r="G28" s="3">
        <v>2351425275</v>
      </c>
      <c r="H28" s="3"/>
      <c r="I28" s="3">
        <v>41253075</v>
      </c>
      <c r="J28" s="3"/>
      <c r="K28" s="3">
        <v>830000</v>
      </c>
      <c r="L28" s="3"/>
      <c r="M28" s="3">
        <v>2392678350</v>
      </c>
      <c r="N28" s="3"/>
      <c r="O28" s="3">
        <v>2351425275</v>
      </c>
      <c r="P28" s="3"/>
      <c r="Q28" s="3">
        <v>41253075</v>
      </c>
    </row>
    <row r="29" spans="1:17" ht="21" x14ac:dyDescent="0.55000000000000004">
      <c r="A29" s="8" t="s">
        <v>19</v>
      </c>
      <c r="C29" s="3">
        <v>350000</v>
      </c>
      <c r="D29" s="3"/>
      <c r="E29" s="3">
        <v>935898075</v>
      </c>
      <c r="F29" s="3"/>
      <c r="G29" s="3">
        <v>908064675</v>
      </c>
      <c r="H29" s="3"/>
      <c r="I29" s="3">
        <v>27833400</v>
      </c>
      <c r="J29" s="3"/>
      <c r="K29" s="3">
        <v>350000</v>
      </c>
      <c r="L29" s="3"/>
      <c r="M29" s="3">
        <v>935898075</v>
      </c>
      <c r="N29" s="3"/>
      <c r="O29" s="3">
        <v>908064675</v>
      </c>
      <c r="P29" s="3"/>
      <c r="Q29" s="3">
        <v>27833400</v>
      </c>
    </row>
    <row r="30" spans="1:17" ht="21" x14ac:dyDescent="0.55000000000000004">
      <c r="A30" s="8" t="s">
        <v>33</v>
      </c>
      <c r="C30" s="3">
        <v>26238</v>
      </c>
      <c r="D30" s="3"/>
      <c r="E30" s="3">
        <v>277250425</v>
      </c>
      <c r="F30" s="3"/>
      <c r="G30" s="3">
        <v>242561520</v>
      </c>
      <c r="H30" s="3"/>
      <c r="I30" s="3">
        <v>34688905</v>
      </c>
      <c r="J30" s="3"/>
      <c r="K30" s="3">
        <v>26238</v>
      </c>
      <c r="L30" s="3"/>
      <c r="M30" s="3">
        <v>277250425</v>
      </c>
      <c r="N30" s="3"/>
      <c r="O30" s="3">
        <v>242561520</v>
      </c>
      <c r="P30" s="3"/>
      <c r="Q30" s="3">
        <v>34688905</v>
      </c>
    </row>
    <row r="31" spans="1:17" ht="21" x14ac:dyDescent="0.55000000000000004">
      <c r="A31" s="8" t="s">
        <v>28</v>
      </c>
      <c r="C31" s="3">
        <v>85000</v>
      </c>
      <c r="D31" s="3"/>
      <c r="E31" s="3">
        <v>1106874675</v>
      </c>
      <c r="F31" s="3"/>
      <c r="G31" s="3">
        <v>1032519735</v>
      </c>
      <c r="H31" s="3"/>
      <c r="I31" s="3">
        <v>74354940</v>
      </c>
      <c r="J31" s="3"/>
      <c r="K31" s="3">
        <v>85000</v>
      </c>
      <c r="L31" s="3"/>
      <c r="M31" s="3">
        <v>1106874675</v>
      </c>
      <c r="N31" s="3"/>
      <c r="O31" s="3">
        <v>1032519735</v>
      </c>
      <c r="P31" s="3"/>
      <c r="Q31" s="3">
        <v>74354940</v>
      </c>
    </row>
    <row r="32" spans="1:17" ht="21" x14ac:dyDescent="0.55000000000000004">
      <c r="A32" s="8" t="s">
        <v>154</v>
      </c>
      <c r="C32" s="3">
        <v>500000</v>
      </c>
      <c r="D32" s="3"/>
      <c r="E32" s="3">
        <v>499906875453</v>
      </c>
      <c r="F32" s="3"/>
      <c r="G32" s="3">
        <v>499909375000</v>
      </c>
      <c r="H32" s="3"/>
      <c r="I32" s="3">
        <v>-2499546</v>
      </c>
      <c r="J32" s="3"/>
      <c r="K32" s="3">
        <v>500000</v>
      </c>
      <c r="L32" s="3"/>
      <c r="M32" s="3">
        <v>499906875453</v>
      </c>
      <c r="N32" s="3"/>
      <c r="O32" s="3">
        <v>499909375000</v>
      </c>
      <c r="P32" s="3"/>
      <c r="Q32" s="3">
        <v>-2499546</v>
      </c>
    </row>
    <row r="33" spans="1:17" ht="21" x14ac:dyDescent="0.55000000000000004">
      <c r="A33" s="8" t="s">
        <v>67</v>
      </c>
      <c r="C33" s="3">
        <v>790029</v>
      </c>
      <c r="D33" s="3"/>
      <c r="E33" s="3">
        <v>711687112326</v>
      </c>
      <c r="F33" s="3"/>
      <c r="G33" s="3">
        <v>696713927598</v>
      </c>
      <c r="H33" s="3"/>
      <c r="I33" s="3">
        <v>14973184728</v>
      </c>
      <c r="J33" s="3"/>
      <c r="K33" s="3">
        <v>790029</v>
      </c>
      <c r="L33" s="3"/>
      <c r="M33" s="3">
        <v>711687112326</v>
      </c>
      <c r="N33" s="3"/>
      <c r="O33" s="3">
        <v>696713927598</v>
      </c>
      <c r="P33" s="3"/>
      <c r="Q33" s="3">
        <v>14973184728</v>
      </c>
    </row>
    <row r="34" spans="1:17" ht="21" x14ac:dyDescent="0.55000000000000004">
      <c r="A34" s="8" t="s">
        <v>52</v>
      </c>
      <c r="C34" s="3">
        <v>910000</v>
      </c>
      <c r="D34" s="3"/>
      <c r="E34" s="3">
        <v>909835062500</v>
      </c>
      <c r="F34" s="3"/>
      <c r="G34" s="3">
        <v>894095825753</v>
      </c>
      <c r="H34" s="3"/>
      <c r="I34" s="3">
        <v>15739236747</v>
      </c>
      <c r="J34" s="3"/>
      <c r="K34" s="3">
        <v>910000</v>
      </c>
      <c r="L34" s="3"/>
      <c r="M34" s="3">
        <v>909835062500</v>
      </c>
      <c r="N34" s="3"/>
      <c r="O34" s="3">
        <v>894095825753</v>
      </c>
      <c r="P34" s="3"/>
      <c r="Q34" s="3">
        <v>15739236747</v>
      </c>
    </row>
    <row r="35" spans="1:17" ht="21" x14ac:dyDescent="0.55000000000000004">
      <c r="A35" s="8" t="s">
        <v>155</v>
      </c>
      <c r="C35" s="3">
        <v>575000</v>
      </c>
      <c r="D35" s="3"/>
      <c r="E35" s="3">
        <v>584669009531</v>
      </c>
      <c r="F35" s="3"/>
      <c r="G35" s="3">
        <v>566395000000</v>
      </c>
      <c r="H35" s="3"/>
      <c r="I35" s="3">
        <v>18274009531</v>
      </c>
      <c r="J35" s="3"/>
      <c r="K35" s="3">
        <v>575000</v>
      </c>
      <c r="L35" s="3"/>
      <c r="M35" s="3">
        <v>584669009531</v>
      </c>
      <c r="N35" s="3"/>
      <c r="O35" s="3">
        <v>566395000000</v>
      </c>
      <c r="P35" s="3"/>
      <c r="Q35" s="3">
        <v>18274009531</v>
      </c>
    </row>
    <row r="36" spans="1:17" ht="21" x14ac:dyDescent="0.55000000000000004">
      <c r="A36" s="8" t="s">
        <v>55</v>
      </c>
      <c r="C36" s="3">
        <v>47943</v>
      </c>
      <c r="D36" s="3"/>
      <c r="E36" s="3">
        <v>29479552919</v>
      </c>
      <c r="F36" s="3"/>
      <c r="G36" s="3">
        <v>28952323440</v>
      </c>
      <c r="H36" s="3"/>
      <c r="I36" s="3">
        <v>527229479</v>
      </c>
      <c r="J36" s="3"/>
      <c r="K36" s="3">
        <v>47943</v>
      </c>
      <c r="L36" s="3"/>
      <c r="M36" s="3">
        <v>29479552919</v>
      </c>
      <c r="N36" s="3"/>
      <c r="O36" s="3">
        <v>28952323440</v>
      </c>
      <c r="P36" s="3"/>
      <c r="Q36" s="3">
        <v>527229479</v>
      </c>
    </row>
    <row r="37" spans="1:17" ht="21" x14ac:dyDescent="0.55000000000000004">
      <c r="A37" s="8" t="s">
        <v>70</v>
      </c>
      <c r="C37" s="3">
        <v>100830</v>
      </c>
      <c r="D37" s="3"/>
      <c r="E37" s="3">
        <v>134079840999</v>
      </c>
      <c r="F37" s="3"/>
      <c r="G37" s="3">
        <v>132291655644</v>
      </c>
      <c r="H37" s="3"/>
      <c r="I37" s="3">
        <v>1788185355</v>
      </c>
      <c r="J37" s="3"/>
      <c r="K37" s="3">
        <v>100830</v>
      </c>
      <c r="L37" s="3"/>
      <c r="M37" s="3">
        <v>134079840999</v>
      </c>
      <c r="N37" s="3"/>
      <c r="O37" s="3">
        <v>132291655644</v>
      </c>
      <c r="P37" s="3"/>
      <c r="Q37" s="3">
        <v>1788185355</v>
      </c>
    </row>
    <row r="38" spans="1:17" ht="21.75" thickBot="1" x14ac:dyDescent="0.6">
      <c r="A38" s="9" t="s">
        <v>163</v>
      </c>
      <c r="C38" s="10"/>
      <c r="E38" s="11">
        <f>SUM(E8:E37)</f>
        <v>3342725316636</v>
      </c>
      <c r="G38" s="11">
        <f>SUM(G8:G37)</f>
        <v>3288949428473</v>
      </c>
      <c r="I38" s="11">
        <f>SUM(I8:I37)</f>
        <v>53775888172</v>
      </c>
      <c r="K38" s="12">
        <f>SUM(K8:K37)</f>
        <v>46282537</v>
      </c>
      <c r="M38" s="11">
        <f>SUM(M8:M37)</f>
        <v>3342725316636</v>
      </c>
      <c r="O38" s="11">
        <f>SUM(O8:O37)</f>
        <v>3288949428473</v>
      </c>
      <c r="Q38" s="11">
        <f>SUM(Q8:Q37)</f>
        <v>53775888172</v>
      </c>
    </row>
    <row r="39" spans="1:17" ht="19.5" thickTop="1" x14ac:dyDescent="0.45"/>
  </sheetData>
  <sheetProtection algorithmName="SHA-512" hashValue="RfBig+VjP225ivX7ho3n1PWSna3/lg6/CnmxqZBRDHhxdrX8BtTB48tYvLy2kGGvL42RUcJV4dwNgcwB0GTN4w==" saltValue="7fY4x/pJfewLLNIrJ20LLg==" spinCount="100000" sheet="1" objects="1" scenarios="1" selectLockedCells="1" autoFilter="0" selectUnlockedCells="1"/>
  <mergeCells count="6">
    <mergeCell ref="A4:Q4"/>
    <mergeCell ref="A3:Q3"/>
    <mergeCell ref="A2:Q2"/>
    <mergeCell ref="K6:Q6"/>
    <mergeCell ref="A6:A7"/>
    <mergeCell ref="C6:I6"/>
  </mergeCells>
  <pageMargins left="0.7" right="0.7" top="0.75" bottom="0.75" header="0.3" footer="0.3"/>
  <pageSetup scale="4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1"/>
  <sheetViews>
    <sheetView rightToLeft="1" view="pageBreakPreview" topLeftCell="A7" zoomScaleNormal="100" zoomScaleSheetLayoutView="100" workbookViewId="0">
      <selection activeCell="E15" sqref="E15"/>
    </sheetView>
  </sheetViews>
  <sheetFormatPr defaultRowHeight="18.75" x14ac:dyDescent="0.45"/>
  <cols>
    <col min="1" max="1" width="30.85546875" style="4" bestFit="1" customWidth="1"/>
    <col min="2" max="2" width="1" style="4" customWidth="1"/>
    <col min="3" max="3" width="9.85546875" style="4" bestFit="1" customWidth="1"/>
    <col min="4" max="4" width="1" style="4" customWidth="1"/>
    <col min="5" max="5" width="18.5703125" style="4" bestFit="1" customWidth="1"/>
    <col min="6" max="6" width="1" style="4" customWidth="1"/>
    <col min="7" max="7" width="18.140625" style="4" bestFit="1" customWidth="1"/>
    <col min="8" max="8" width="1" style="4" customWidth="1"/>
    <col min="9" max="9" width="22" style="4" bestFit="1" customWidth="1"/>
    <col min="10" max="10" width="1" style="4" customWidth="1"/>
    <col min="11" max="11" width="9.85546875" style="4" bestFit="1" customWidth="1"/>
    <col min="12" max="12" width="1" style="4" customWidth="1"/>
    <col min="13" max="13" width="21.140625" style="4" bestFit="1" customWidth="1"/>
    <col min="14" max="14" width="1" style="4" customWidth="1"/>
    <col min="15" max="15" width="18.140625" style="4" bestFit="1" customWidth="1"/>
    <col min="16" max="16" width="1" style="4" customWidth="1"/>
    <col min="17" max="17" width="23.42578125" style="4" bestFit="1" customWidth="1"/>
    <col min="18" max="18" width="1" style="4" customWidth="1"/>
    <col min="19" max="19" width="9.140625" style="4" customWidth="1"/>
    <col min="20" max="24" width="9.140625" style="4"/>
    <col min="25" max="25" width="19.5703125" style="4" customWidth="1"/>
    <col min="26" max="16384" width="9.140625" style="4"/>
  </cols>
  <sheetData>
    <row r="2" spans="1:17" ht="21" x14ac:dyDescent="0.45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ht="21" x14ac:dyDescent="0.45">
      <c r="A3" s="37" t="s">
        <v>134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17" ht="21" x14ac:dyDescent="0.45">
      <c r="A4" s="37" t="s">
        <v>2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</row>
    <row r="6" spans="1:17" ht="21" x14ac:dyDescent="0.45">
      <c r="A6" s="49" t="s">
        <v>3</v>
      </c>
      <c r="B6" s="18"/>
      <c r="C6" s="48" t="s">
        <v>136</v>
      </c>
      <c r="D6" s="48" t="s">
        <v>136</v>
      </c>
      <c r="E6" s="48" t="s">
        <v>136</v>
      </c>
      <c r="F6" s="48" t="s">
        <v>136</v>
      </c>
      <c r="G6" s="48" t="s">
        <v>136</v>
      </c>
      <c r="H6" s="48" t="s">
        <v>136</v>
      </c>
      <c r="I6" s="48" t="s">
        <v>136</v>
      </c>
      <c r="J6" s="18"/>
      <c r="K6" s="48" t="s">
        <v>137</v>
      </c>
      <c r="L6" s="48" t="s">
        <v>137</v>
      </c>
      <c r="M6" s="48" t="s">
        <v>137</v>
      </c>
      <c r="N6" s="48" t="s">
        <v>137</v>
      </c>
      <c r="O6" s="48" t="s">
        <v>137</v>
      </c>
      <c r="P6" s="48" t="s">
        <v>137</v>
      </c>
      <c r="Q6" s="48" t="s">
        <v>137</v>
      </c>
    </row>
    <row r="7" spans="1:17" ht="21" x14ac:dyDescent="0.45">
      <c r="A7" s="48" t="s">
        <v>3</v>
      </c>
      <c r="B7" s="18"/>
      <c r="C7" s="19" t="s">
        <v>7</v>
      </c>
      <c r="D7" s="18"/>
      <c r="E7" s="19" t="s">
        <v>151</v>
      </c>
      <c r="F7" s="18"/>
      <c r="G7" s="19" t="s">
        <v>152</v>
      </c>
      <c r="H7" s="18"/>
      <c r="I7" s="19" t="s">
        <v>156</v>
      </c>
      <c r="J7" s="18"/>
      <c r="K7" s="19" t="s">
        <v>7</v>
      </c>
      <c r="L7" s="18"/>
      <c r="M7" s="19" t="s">
        <v>151</v>
      </c>
      <c r="N7" s="18"/>
      <c r="O7" s="19" t="s">
        <v>152</v>
      </c>
      <c r="P7" s="18"/>
      <c r="Q7" s="20" t="s">
        <v>156</v>
      </c>
    </row>
    <row r="8" spans="1:17" ht="21" x14ac:dyDescent="0.55000000000000004">
      <c r="A8" s="8" t="s">
        <v>157</v>
      </c>
      <c r="C8" s="4">
        <v>403700</v>
      </c>
      <c r="E8" s="4">
        <v>411754000000</v>
      </c>
      <c r="G8" s="4">
        <v>411699365962</v>
      </c>
      <c r="I8" s="4">
        <v>54634038</v>
      </c>
      <c r="K8" s="4">
        <v>403700</v>
      </c>
      <c r="M8" s="4">
        <v>411754000000</v>
      </c>
      <c r="O8" s="4">
        <v>411699365962</v>
      </c>
      <c r="Q8" s="4">
        <v>54634038</v>
      </c>
    </row>
    <row r="9" spans="1:17" ht="21" x14ac:dyDescent="0.55000000000000004">
      <c r="A9" s="8" t="s">
        <v>48</v>
      </c>
      <c r="C9" s="4">
        <v>150000</v>
      </c>
      <c r="E9" s="4">
        <v>155521806570</v>
      </c>
      <c r="G9" s="4">
        <v>149972812500</v>
      </c>
      <c r="I9" s="4">
        <v>5548994070</v>
      </c>
      <c r="K9" s="4">
        <v>150000</v>
      </c>
      <c r="M9" s="4">
        <v>155521806570</v>
      </c>
      <c r="O9" s="4">
        <v>149972812500</v>
      </c>
      <c r="Q9" s="4">
        <v>5548994070</v>
      </c>
    </row>
    <row r="10" spans="1:17" ht="21.75" thickBot="1" x14ac:dyDescent="0.6">
      <c r="A10" s="9" t="s">
        <v>163</v>
      </c>
      <c r="C10" s="11">
        <f>SUM(C8:C9)</f>
        <v>553700</v>
      </c>
      <c r="E10" s="11">
        <f>SUM(E8:E9)</f>
        <v>567275806570</v>
      </c>
      <c r="G10" s="11">
        <f>SUM(G8:G9)</f>
        <v>561672178462</v>
      </c>
      <c r="I10" s="11">
        <f>SUM(I8:I9)</f>
        <v>5603628108</v>
      </c>
      <c r="J10" s="10"/>
      <c r="K10" s="11">
        <f>SUM(K8:K9)</f>
        <v>553700</v>
      </c>
      <c r="M10" s="11">
        <f>SUM(M8:M9)</f>
        <v>567275806570</v>
      </c>
      <c r="N10" s="10"/>
      <c r="O10" s="11">
        <f>SUM(O8:O9)</f>
        <v>561672178462</v>
      </c>
      <c r="Q10" s="11">
        <f>SUM(Q8:Q9)</f>
        <v>5603628108</v>
      </c>
    </row>
    <row r="11" spans="1:17" ht="19.5" thickTop="1" x14ac:dyDescent="0.45"/>
  </sheetData>
  <sheetProtection algorithmName="SHA-512" hashValue="ROPRFG6+IHkXuhpXmoFXSwntAEoPhqopwmywnnjej8p59//CC5HRtmHxKGaqw2ZA0ebhfLgzS8qDuoEtxEVaGg==" saltValue="f3w3NXGf599V/Gzb9fsWvQ==" spinCount="100000" sheet="1" objects="1" scenarios="1" selectLockedCells="1" autoFilter="0" selectUnlockedCells="1"/>
  <mergeCells count="6">
    <mergeCell ref="A4:Q4"/>
    <mergeCell ref="A3:Q3"/>
    <mergeCell ref="A2:Q2"/>
    <mergeCell ref="K6:Q6"/>
    <mergeCell ref="A6:A7"/>
    <mergeCell ref="C6:I6"/>
  </mergeCells>
  <pageMargins left="0.7" right="0.7" top="0.75" bottom="0.75" header="0.3" footer="0.3"/>
  <pageSetup scale="5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33"/>
  <sheetViews>
    <sheetView rightToLeft="1" view="pageBreakPreview" topLeftCell="A22" zoomScaleNormal="100" zoomScaleSheetLayoutView="100" workbookViewId="0">
      <selection activeCell="S36" sqref="S36"/>
    </sheetView>
  </sheetViews>
  <sheetFormatPr defaultRowHeight="18.75" x14ac:dyDescent="0.45"/>
  <cols>
    <col min="1" max="1" width="27" style="4" bestFit="1" customWidth="1"/>
    <col min="2" max="2" width="1" style="4" customWidth="1"/>
    <col min="3" max="3" width="16" style="4" bestFit="1" customWidth="1"/>
    <col min="4" max="4" width="1" style="4" customWidth="1"/>
    <col min="5" max="5" width="16.7109375" style="4" bestFit="1" customWidth="1"/>
    <col min="6" max="6" width="1" style="4" customWidth="1"/>
    <col min="7" max="7" width="6.5703125" style="4" bestFit="1" customWidth="1"/>
    <col min="8" max="8" width="1" style="4" customWidth="1"/>
    <col min="9" max="9" width="16.7109375" style="4" bestFit="1" customWidth="1"/>
    <col min="10" max="10" width="1" style="4" customWidth="1"/>
    <col min="11" max="11" width="8.28515625" style="28" bestFit="1" customWidth="1"/>
    <col min="12" max="12" width="1" style="4" customWidth="1"/>
    <col min="13" max="13" width="16" style="4" bestFit="1" customWidth="1"/>
    <col min="14" max="14" width="1" style="4" customWidth="1"/>
    <col min="15" max="15" width="16.7109375" style="4" bestFit="1" customWidth="1"/>
    <col min="16" max="16" width="1" style="4" customWidth="1"/>
    <col min="17" max="17" width="6.5703125" style="4" bestFit="1" customWidth="1"/>
    <col min="18" max="18" width="1" style="4" customWidth="1"/>
    <col min="19" max="19" width="16.7109375" style="4" bestFit="1" customWidth="1"/>
    <col min="20" max="20" width="1" style="4" customWidth="1"/>
    <col min="21" max="21" width="8.28515625" style="4" bestFit="1" customWidth="1"/>
    <col min="22" max="22" width="1" style="4" customWidth="1"/>
    <col min="23" max="23" width="9.140625" style="4" customWidth="1"/>
    <col min="24" max="24" width="9.140625" style="4"/>
    <col min="25" max="25" width="19.5703125" style="4" customWidth="1"/>
    <col min="26" max="16384" width="9.140625" style="4"/>
  </cols>
  <sheetData>
    <row r="2" spans="1:21" ht="21" x14ac:dyDescent="0.45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</row>
    <row r="3" spans="1:21" ht="21" x14ac:dyDescent="0.45">
      <c r="A3" s="37" t="s">
        <v>134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1" ht="21" x14ac:dyDescent="0.45">
      <c r="A4" s="37" t="s">
        <v>2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</row>
    <row r="6" spans="1:21" ht="21" x14ac:dyDescent="0.45">
      <c r="A6" s="42" t="s">
        <v>3</v>
      </c>
      <c r="C6" s="43" t="s">
        <v>136</v>
      </c>
      <c r="D6" s="43" t="s">
        <v>136</v>
      </c>
      <c r="E6" s="43" t="s">
        <v>136</v>
      </c>
      <c r="F6" s="43" t="s">
        <v>136</v>
      </c>
      <c r="G6" s="43" t="s">
        <v>136</v>
      </c>
      <c r="H6" s="43" t="s">
        <v>136</v>
      </c>
      <c r="I6" s="43" t="s">
        <v>136</v>
      </c>
      <c r="J6" s="43" t="s">
        <v>136</v>
      </c>
      <c r="K6" s="43" t="s">
        <v>136</v>
      </c>
      <c r="M6" s="43" t="s">
        <v>137</v>
      </c>
      <c r="N6" s="43" t="s">
        <v>137</v>
      </c>
      <c r="O6" s="43" t="s">
        <v>137</v>
      </c>
      <c r="P6" s="43" t="s">
        <v>137</v>
      </c>
      <c r="Q6" s="43" t="s">
        <v>137</v>
      </c>
      <c r="R6" s="43" t="s">
        <v>137</v>
      </c>
      <c r="S6" s="43" t="s">
        <v>137</v>
      </c>
      <c r="T6" s="43" t="s">
        <v>137</v>
      </c>
      <c r="U6" s="43" t="s">
        <v>137</v>
      </c>
    </row>
    <row r="7" spans="1:21" ht="63" x14ac:dyDescent="0.45">
      <c r="A7" s="43" t="s">
        <v>3</v>
      </c>
      <c r="B7" s="16"/>
      <c r="C7" s="17" t="s">
        <v>158</v>
      </c>
      <c r="D7" s="16"/>
      <c r="E7" s="17" t="s">
        <v>159</v>
      </c>
      <c r="F7" s="16"/>
      <c r="G7" s="17" t="s">
        <v>160</v>
      </c>
      <c r="H7" s="16"/>
      <c r="I7" s="17" t="s">
        <v>82</v>
      </c>
      <c r="J7" s="16"/>
      <c r="K7" s="32" t="s">
        <v>161</v>
      </c>
      <c r="L7" s="16"/>
      <c r="M7" s="17" t="s">
        <v>158</v>
      </c>
      <c r="N7" s="16"/>
      <c r="O7" s="17" t="s">
        <v>159</v>
      </c>
      <c r="P7" s="16"/>
      <c r="Q7" s="17" t="s">
        <v>160</v>
      </c>
      <c r="R7" s="16"/>
      <c r="S7" s="17" t="s">
        <v>82</v>
      </c>
      <c r="T7" s="16"/>
      <c r="U7" s="17" t="s">
        <v>161</v>
      </c>
    </row>
    <row r="8" spans="1:21" ht="21" x14ac:dyDescent="0.55000000000000004">
      <c r="A8" s="8" t="s">
        <v>35</v>
      </c>
      <c r="C8" s="4">
        <v>5257017813</v>
      </c>
      <c r="E8" s="3">
        <v>-9857011002</v>
      </c>
      <c r="G8" s="4">
        <v>0</v>
      </c>
      <c r="I8" s="4">
        <v>-4599993189</v>
      </c>
      <c r="K8" s="28">
        <f>I8/$I$32</f>
        <v>-0.59480929517532322</v>
      </c>
      <c r="M8" s="4">
        <v>5257017813</v>
      </c>
      <c r="O8" s="4">
        <v>-9857011002</v>
      </c>
      <c r="Q8" s="4">
        <v>0</v>
      </c>
      <c r="S8" s="4">
        <v>-4599993189</v>
      </c>
      <c r="U8" s="28">
        <f>S8/$S$32</f>
        <v>-0.59480929517532322</v>
      </c>
    </row>
    <row r="9" spans="1:21" ht="21" x14ac:dyDescent="0.55000000000000004">
      <c r="A9" s="8" t="s">
        <v>32</v>
      </c>
      <c r="C9" s="4">
        <v>0</v>
      </c>
      <c r="E9" s="4">
        <v>-87675210</v>
      </c>
      <c r="G9" s="4">
        <v>0</v>
      </c>
      <c r="I9" s="4">
        <v>-87675210</v>
      </c>
      <c r="K9" s="28">
        <f t="shared" ref="K9:K31" si="0">I9/$I$32</f>
        <v>-1.1336979800134319E-2</v>
      </c>
      <c r="M9" s="4">
        <v>0</v>
      </c>
      <c r="O9" s="4">
        <v>-87675210</v>
      </c>
      <c r="Q9" s="4">
        <v>0</v>
      </c>
      <c r="S9" s="4">
        <v>-87675210</v>
      </c>
      <c r="U9" s="28">
        <f t="shared" ref="U9:U31" si="1">S9/$S$32</f>
        <v>-1.1336979800134319E-2</v>
      </c>
    </row>
    <row r="10" spans="1:21" ht="21" x14ac:dyDescent="0.55000000000000004">
      <c r="A10" s="8" t="s">
        <v>16</v>
      </c>
      <c r="C10" s="4">
        <v>0</v>
      </c>
      <c r="E10" s="4">
        <v>-164117655</v>
      </c>
      <c r="G10" s="4">
        <v>0</v>
      </c>
      <c r="I10" s="4">
        <v>-164117655</v>
      </c>
      <c r="K10" s="28">
        <f t="shared" si="0"/>
        <v>-2.1221489399117641E-2</v>
      </c>
      <c r="M10" s="4">
        <v>0</v>
      </c>
      <c r="O10" s="4">
        <v>-164117655</v>
      </c>
      <c r="Q10" s="4">
        <v>0</v>
      </c>
      <c r="S10" s="4">
        <v>-164117655</v>
      </c>
      <c r="U10" s="28">
        <f t="shared" si="1"/>
        <v>-2.1221489399117641E-2</v>
      </c>
    </row>
    <row r="11" spans="1:21" ht="21" x14ac:dyDescent="0.55000000000000004">
      <c r="A11" s="8" t="s">
        <v>27</v>
      </c>
      <c r="C11" s="4">
        <v>0</v>
      </c>
      <c r="E11" s="4">
        <v>1543681080</v>
      </c>
      <c r="G11" s="4">
        <v>0</v>
      </c>
      <c r="I11" s="4">
        <v>1543681080</v>
      </c>
      <c r="K11" s="28">
        <f t="shared" si="0"/>
        <v>0.19960809015238776</v>
      </c>
      <c r="M11" s="4">
        <v>0</v>
      </c>
      <c r="O11" s="4">
        <v>1543681080</v>
      </c>
      <c r="Q11" s="4">
        <v>0</v>
      </c>
      <c r="S11" s="4">
        <v>1543681080</v>
      </c>
      <c r="U11" s="28">
        <f t="shared" si="1"/>
        <v>0.19960809015238776</v>
      </c>
    </row>
    <row r="12" spans="1:21" ht="21" x14ac:dyDescent="0.55000000000000004">
      <c r="A12" s="8" t="s">
        <v>15</v>
      </c>
      <c r="C12" s="4">
        <v>0</v>
      </c>
      <c r="E12" s="4">
        <v>-5689842795</v>
      </c>
      <c r="G12" s="4">
        <v>0</v>
      </c>
      <c r="I12" s="4">
        <v>-5689842795</v>
      </c>
      <c r="K12" s="28">
        <f t="shared" si="0"/>
        <v>-0.73573399861665334</v>
      </c>
      <c r="M12" s="4">
        <v>0</v>
      </c>
      <c r="O12" s="4">
        <v>-5689842795</v>
      </c>
      <c r="Q12" s="4">
        <v>0</v>
      </c>
      <c r="S12" s="4">
        <v>-5689842795</v>
      </c>
      <c r="U12" s="28">
        <f t="shared" si="1"/>
        <v>-0.73573399861665334</v>
      </c>
    </row>
    <row r="13" spans="1:21" ht="21" x14ac:dyDescent="0.55000000000000004">
      <c r="A13" s="8" t="s">
        <v>23</v>
      </c>
      <c r="C13" s="4">
        <v>0</v>
      </c>
      <c r="E13" s="4">
        <v>44604853</v>
      </c>
      <c r="G13" s="4">
        <v>0</v>
      </c>
      <c r="I13" s="4">
        <v>44604853</v>
      </c>
      <c r="K13" s="28">
        <f t="shared" si="0"/>
        <v>5.767700099594408E-3</v>
      </c>
      <c r="M13" s="4">
        <v>0</v>
      </c>
      <c r="O13" s="4">
        <v>44604853</v>
      </c>
      <c r="Q13" s="4">
        <v>0</v>
      </c>
      <c r="S13" s="4">
        <v>44604853</v>
      </c>
      <c r="U13" s="28">
        <f t="shared" si="1"/>
        <v>5.767700099594408E-3</v>
      </c>
    </row>
    <row r="14" spans="1:21" ht="21" x14ac:dyDescent="0.55000000000000004">
      <c r="A14" s="8" t="s">
        <v>25</v>
      </c>
      <c r="C14" s="4">
        <v>0</v>
      </c>
      <c r="E14" s="4">
        <v>7475256000</v>
      </c>
      <c r="G14" s="4">
        <v>0</v>
      </c>
      <c r="I14" s="4">
        <v>7475256000</v>
      </c>
      <c r="K14" s="28">
        <f t="shared" si="0"/>
        <v>0.96659963828809603</v>
      </c>
      <c r="M14" s="4">
        <v>0</v>
      </c>
      <c r="O14" s="4">
        <v>7475256000</v>
      </c>
      <c r="Q14" s="4">
        <v>0</v>
      </c>
      <c r="S14" s="4">
        <v>7475256000</v>
      </c>
      <c r="U14" s="28">
        <f t="shared" si="1"/>
        <v>0.96659963828809603</v>
      </c>
    </row>
    <row r="15" spans="1:21" ht="21" x14ac:dyDescent="0.55000000000000004">
      <c r="A15" s="8" t="s">
        <v>26</v>
      </c>
      <c r="C15" s="4">
        <v>0</v>
      </c>
      <c r="E15" s="4">
        <v>-80084738</v>
      </c>
      <c r="G15" s="4">
        <v>0</v>
      </c>
      <c r="I15" s="4">
        <v>-80084738</v>
      </c>
      <c r="K15" s="28">
        <f t="shared" si="0"/>
        <v>-1.035548197723221E-2</v>
      </c>
      <c r="M15" s="4">
        <v>0</v>
      </c>
      <c r="O15" s="4">
        <v>-80084738</v>
      </c>
      <c r="Q15" s="4">
        <v>0</v>
      </c>
      <c r="S15" s="4">
        <v>-80084738</v>
      </c>
      <c r="U15" s="28">
        <f t="shared" si="1"/>
        <v>-1.035548197723221E-2</v>
      </c>
    </row>
    <row r="16" spans="1:21" ht="21" x14ac:dyDescent="0.55000000000000004">
      <c r="A16" s="8" t="s">
        <v>24</v>
      </c>
      <c r="C16" s="4">
        <v>0</v>
      </c>
      <c r="E16" s="4">
        <v>2950340400</v>
      </c>
      <c r="G16" s="4">
        <v>0</v>
      </c>
      <c r="I16" s="4">
        <v>2950340400</v>
      </c>
      <c r="K16" s="28">
        <f t="shared" si="0"/>
        <v>0.38149836787753577</v>
      </c>
      <c r="M16" s="4">
        <v>0</v>
      </c>
      <c r="O16" s="4">
        <v>2950340400</v>
      </c>
      <c r="Q16" s="4">
        <v>0</v>
      </c>
      <c r="S16" s="4">
        <v>2950340400</v>
      </c>
      <c r="U16" s="28">
        <f t="shared" si="1"/>
        <v>0.38149836787753577</v>
      </c>
    </row>
    <row r="17" spans="1:21" ht="21" x14ac:dyDescent="0.55000000000000004">
      <c r="A17" s="8" t="s">
        <v>30</v>
      </c>
      <c r="C17" s="4">
        <v>0</v>
      </c>
      <c r="E17" s="4">
        <v>-3311031442</v>
      </c>
      <c r="G17" s="4">
        <v>0</v>
      </c>
      <c r="I17" s="4">
        <v>-3311031442</v>
      </c>
      <c r="K17" s="28">
        <f t="shared" si="0"/>
        <v>-0.42813808573214257</v>
      </c>
      <c r="M17" s="4">
        <v>0</v>
      </c>
      <c r="O17" s="4">
        <v>-3311031442</v>
      </c>
      <c r="Q17" s="4">
        <v>0</v>
      </c>
      <c r="S17" s="4">
        <v>-3311031442</v>
      </c>
      <c r="U17" s="28">
        <f t="shared" si="1"/>
        <v>-0.42813808573214257</v>
      </c>
    </row>
    <row r="18" spans="1:21" ht="21" x14ac:dyDescent="0.55000000000000004">
      <c r="A18" s="8" t="s">
        <v>29</v>
      </c>
      <c r="C18" s="4">
        <v>0</v>
      </c>
      <c r="E18" s="4">
        <v>-203158968</v>
      </c>
      <c r="G18" s="4">
        <v>0</v>
      </c>
      <c r="I18" s="4">
        <v>-203158968</v>
      </c>
      <c r="K18" s="28">
        <f t="shared" si="0"/>
        <v>-2.6269787280032E-2</v>
      </c>
      <c r="M18" s="4">
        <v>0</v>
      </c>
      <c r="O18" s="4">
        <v>-203158968</v>
      </c>
      <c r="Q18" s="4">
        <v>0</v>
      </c>
      <c r="S18" s="4">
        <v>-203158968</v>
      </c>
      <c r="U18" s="28">
        <f t="shared" si="1"/>
        <v>-2.6269787280032E-2</v>
      </c>
    </row>
    <row r="19" spans="1:21" ht="21" x14ac:dyDescent="0.55000000000000004">
      <c r="A19" s="8" t="s">
        <v>21</v>
      </c>
      <c r="C19" s="4">
        <v>0</v>
      </c>
      <c r="E19" s="4">
        <v>-89280600</v>
      </c>
      <c r="G19" s="4">
        <v>0</v>
      </c>
      <c r="I19" s="4">
        <v>-89280600</v>
      </c>
      <c r="K19" s="28">
        <f t="shared" si="0"/>
        <v>-1.1544567258451642E-2</v>
      </c>
      <c r="M19" s="4">
        <v>0</v>
      </c>
      <c r="O19" s="4">
        <v>-89280600</v>
      </c>
      <c r="Q19" s="4">
        <v>0</v>
      </c>
      <c r="S19" s="4">
        <v>-89280600</v>
      </c>
      <c r="U19" s="28">
        <f t="shared" si="1"/>
        <v>-1.1544567258451642E-2</v>
      </c>
    </row>
    <row r="20" spans="1:21" ht="21" x14ac:dyDescent="0.55000000000000004">
      <c r="A20" s="8" t="s">
        <v>17</v>
      </c>
      <c r="C20" s="4">
        <v>0</v>
      </c>
      <c r="E20" s="4">
        <v>-81164182</v>
      </c>
      <c r="G20" s="4">
        <v>0</v>
      </c>
      <c r="I20" s="4">
        <v>-81164182</v>
      </c>
      <c r="K20" s="28">
        <f t="shared" si="0"/>
        <v>-1.0495061167557232E-2</v>
      </c>
      <c r="M20" s="4">
        <v>0</v>
      </c>
      <c r="O20" s="4">
        <v>-81164182</v>
      </c>
      <c r="Q20" s="4">
        <v>0</v>
      </c>
      <c r="S20" s="4">
        <v>-81164182</v>
      </c>
      <c r="U20" s="28">
        <f t="shared" si="1"/>
        <v>-1.0495061167557232E-2</v>
      </c>
    </row>
    <row r="21" spans="1:21" ht="21" x14ac:dyDescent="0.55000000000000004">
      <c r="A21" s="8" t="s">
        <v>37</v>
      </c>
      <c r="C21" s="4">
        <v>0</v>
      </c>
      <c r="E21" s="4">
        <v>-521982414</v>
      </c>
      <c r="G21" s="4">
        <v>0</v>
      </c>
      <c r="I21" s="4">
        <v>-521982414</v>
      </c>
      <c r="K21" s="28">
        <f t="shared" si="0"/>
        <v>-6.7495750321480252E-2</v>
      </c>
      <c r="M21" s="4">
        <v>0</v>
      </c>
      <c r="O21" s="4">
        <v>-521982414</v>
      </c>
      <c r="Q21" s="4">
        <v>0</v>
      </c>
      <c r="S21" s="4">
        <v>-521982414</v>
      </c>
      <c r="U21" s="28">
        <f t="shared" si="1"/>
        <v>-6.7495750321480252E-2</v>
      </c>
    </row>
    <row r="22" spans="1:21" ht="21" x14ac:dyDescent="0.55000000000000004">
      <c r="A22" s="8" t="s">
        <v>31</v>
      </c>
      <c r="C22" s="4">
        <v>0</v>
      </c>
      <c r="E22" s="4">
        <v>-368720669</v>
      </c>
      <c r="G22" s="4">
        <v>0</v>
      </c>
      <c r="I22" s="4">
        <v>-368720669</v>
      </c>
      <c r="K22" s="28">
        <f t="shared" si="0"/>
        <v>-4.7678001299854451E-2</v>
      </c>
      <c r="M22" s="4">
        <v>0</v>
      </c>
      <c r="O22" s="4">
        <v>-368720669</v>
      </c>
      <c r="Q22" s="4">
        <v>0</v>
      </c>
      <c r="S22" s="4">
        <v>-368720669</v>
      </c>
      <c r="U22" s="28">
        <f t="shared" si="1"/>
        <v>-4.7678001299854451E-2</v>
      </c>
    </row>
    <row r="23" spans="1:21" ht="21" x14ac:dyDescent="0.55000000000000004">
      <c r="A23" s="8" t="s">
        <v>34</v>
      </c>
      <c r="C23" s="4">
        <v>0</v>
      </c>
      <c r="E23" s="4">
        <v>-312250</v>
      </c>
      <c r="G23" s="4">
        <v>0</v>
      </c>
      <c r="I23" s="4">
        <v>-312250</v>
      </c>
      <c r="K23" s="28">
        <f t="shared" si="0"/>
        <v>-4.0375973352010685E-5</v>
      </c>
      <c r="M23" s="4">
        <v>0</v>
      </c>
      <c r="O23" s="4">
        <v>-312250</v>
      </c>
      <c r="Q23" s="4">
        <v>0</v>
      </c>
      <c r="S23" s="4">
        <v>-312250</v>
      </c>
      <c r="U23" s="28">
        <f t="shared" si="1"/>
        <v>-4.0375973352010685E-5</v>
      </c>
    </row>
    <row r="24" spans="1:21" ht="21" x14ac:dyDescent="0.55000000000000004">
      <c r="A24" s="8" t="s">
        <v>38</v>
      </c>
      <c r="C24" s="4">
        <v>0</v>
      </c>
      <c r="E24" s="4">
        <v>4145187119</v>
      </c>
      <c r="G24" s="4">
        <v>0</v>
      </c>
      <c r="I24" s="4">
        <v>4145187119</v>
      </c>
      <c r="K24" s="28">
        <f t="shared" si="0"/>
        <v>0.5359998868081407</v>
      </c>
      <c r="M24" s="4">
        <v>0</v>
      </c>
      <c r="O24" s="4">
        <v>4145187119</v>
      </c>
      <c r="Q24" s="4">
        <v>0</v>
      </c>
      <c r="S24" s="4">
        <v>4145187119</v>
      </c>
      <c r="U24" s="28">
        <f t="shared" si="1"/>
        <v>0.5359998868081407</v>
      </c>
    </row>
    <row r="25" spans="1:21" ht="21" x14ac:dyDescent="0.55000000000000004">
      <c r="A25" s="8" t="s">
        <v>22</v>
      </c>
      <c r="C25" s="4">
        <v>0</v>
      </c>
      <c r="E25" s="4">
        <v>163982782</v>
      </c>
      <c r="G25" s="4">
        <v>0</v>
      </c>
      <c r="I25" s="4">
        <v>163982782</v>
      </c>
      <c r="K25" s="28">
        <f t="shared" si="0"/>
        <v>2.1204049435454213E-2</v>
      </c>
      <c r="M25" s="4">
        <v>0</v>
      </c>
      <c r="O25" s="4">
        <v>163982782</v>
      </c>
      <c r="Q25" s="4">
        <v>0</v>
      </c>
      <c r="S25" s="4">
        <v>163982782</v>
      </c>
      <c r="U25" s="28">
        <f t="shared" si="1"/>
        <v>2.1204049435454213E-2</v>
      </c>
    </row>
    <row r="26" spans="1:21" ht="21" x14ac:dyDescent="0.55000000000000004">
      <c r="A26" s="8" t="s">
        <v>36</v>
      </c>
      <c r="C26" s="4">
        <v>0</v>
      </c>
      <c r="E26" s="4">
        <v>6347781826</v>
      </c>
      <c r="G26" s="4">
        <v>0</v>
      </c>
      <c r="I26" s="4">
        <v>6347781826</v>
      </c>
      <c r="K26" s="28">
        <f t="shared" si="0"/>
        <v>0.82080983138816244</v>
      </c>
      <c r="M26" s="4">
        <v>0</v>
      </c>
      <c r="O26" s="4">
        <v>6347781826</v>
      </c>
      <c r="Q26" s="4">
        <v>0</v>
      </c>
      <c r="S26" s="4">
        <v>6347781826</v>
      </c>
      <c r="U26" s="28">
        <f t="shared" si="1"/>
        <v>0.82080983138816244</v>
      </c>
    </row>
    <row r="27" spans="1:21" ht="21" x14ac:dyDescent="0.55000000000000004">
      <c r="A27" s="8" t="s">
        <v>20</v>
      </c>
      <c r="C27" s="4">
        <v>0</v>
      </c>
      <c r="E27" s="4">
        <v>81959423</v>
      </c>
      <c r="G27" s="4">
        <v>0</v>
      </c>
      <c r="I27" s="4">
        <v>81959423</v>
      </c>
      <c r="K27" s="28">
        <f t="shared" si="0"/>
        <v>1.0597891045617844E-2</v>
      </c>
      <c r="M27" s="4">
        <v>0</v>
      </c>
      <c r="O27" s="4">
        <v>81959423</v>
      </c>
      <c r="Q27" s="4">
        <v>0</v>
      </c>
      <c r="S27" s="4">
        <v>81959423</v>
      </c>
      <c r="U27" s="28">
        <f t="shared" si="1"/>
        <v>1.0597891045617844E-2</v>
      </c>
    </row>
    <row r="28" spans="1:21" ht="21" x14ac:dyDescent="0.55000000000000004">
      <c r="A28" s="8" t="s">
        <v>18</v>
      </c>
      <c r="C28" s="4">
        <v>0</v>
      </c>
      <c r="E28" s="4">
        <v>41253075</v>
      </c>
      <c r="G28" s="4">
        <v>0</v>
      </c>
      <c r="I28" s="4">
        <v>41253075</v>
      </c>
      <c r="K28" s="28">
        <f t="shared" si="0"/>
        <v>5.3342932166164873E-3</v>
      </c>
      <c r="M28" s="4">
        <v>0</v>
      </c>
      <c r="O28" s="4">
        <v>41253075</v>
      </c>
      <c r="Q28" s="4">
        <v>0</v>
      </c>
      <c r="S28" s="4">
        <v>41253075</v>
      </c>
      <c r="U28" s="28">
        <f t="shared" si="1"/>
        <v>5.3342932166164873E-3</v>
      </c>
    </row>
    <row r="29" spans="1:21" ht="21" x14ac:dyDescent="0.55000000000000004">
      <c r="A29" s="8" t="s">
        <v>19</v>
      </c>
      <c r="C29" s="4">
        <v>0</v>
      </c>
      <c r="E29" s="4">
        <v>27833400</v>
      </c>
      <c r="G29" s="4">
        <v>0</v>
      </c>
      <c r="I29" s="4">
        <v>27833400</v>
      </c>
      <c r="K29" s="28">
        <f t="shared" si="0"/>
        <v>3.5990412063918471E-3</v>
      </c>
      <c r="M29" s="4">
        <v>0</v>
      </c>
      <c r="O29" s="4">
        <v>27833400</v>
      </c>
      <c r="Q29" s="4">
        <v>0</v>
      </c>
      <c r="S29" s="4">
        <v>27833400</v>
      </c>
      <c r="U29" s="28">
        <f t="shared" si="1"/>
        <v>3.5990412063918471E-3</v>
      </c>
    </row>
    <row r="30" spans="1:21" ht="21" x14ac:dyDescent="0.55000000000000004">
      <c r="A30" s="8" t="s">
        <v>33</v>
      </c>
      <c r="C30" s="4">
        <v>0</v>
      </c>
      <c r="E30" s="4">
        <v>34688905</v>
      </c>
      <c r="G30" s="4">
        <v>0</v>
      </c>
      <c r="I30" s="4">
        <v>34688905</v>
      </c>
      <c r="K30" s="28">
        <f t="shared" si="0"/>
        <v>4.4855029748292405E-3</v>
      </c>
      <c r="M30" s="4">
        <v>0</v>
      </c>
      <c r="O30" s="4">
        <v>34688905</v>
      </c>
      <c r="Q30" s="4">
        <v>0</v>
      </c>
      <c r="S30" s="4">
        <v>34688905</v>
      </c>
      <c r="U30" s="28">
        <f t="shared" si="1"/>
        <v>4.4855029748292405E-3</v>
      </c>
    </row>
    <row r="31" spans="1:21" ht="21" x14ac:dyDescent="0.55000000000000004">
      <c r="A31" s="8" t="s">
        <v>28</v>
      </c>
      <c r="C31" s="4">
        <v>0</v>
      </c>
      <c r="E31" s="4">
        <v>74354940</v>
      </c>
      <c r="G31" s="4">
        <v>0</v>
      </c>
      <c r="I31" s="4">
        <v>74354940</v>
      </c>
      <c r="K31" s="28">
        <f t="shared" si="0"/>
        <v>9.6145815085039339E-3</v>
      </c>
      <c r="M31" s="4">
        <v>0</v>
      </c>
      <c r="O31" s="4">
        <v>74354940</v>
      </c>
      <c r="Q31" s="4">
        <v>0</v>
      </c>
      <c r="S31" s="4">
        <v>74354940</v>
      </c>
      <c r="U31" s="28">
        <f t="shared" si="1"/>
        <v>9.6145815085039339E-3</v>
      </c>
    </row>
    <row r="32" spans="1:21" ht="21.75" thickBot="1" x14ac:dyDescent="0.6">
      <c r="A32" s="14" t="s">
        <v>163</v>
      </c>
      <c r="C32" s="11">
        <f>SUM(C8:C31)</f>
        <v>5257017813</v>
      </c>
      <c r="E32" s="11">
        <f>SUM(E8:E31)</f>
        <v>2476541878</v>
      </c>
      <c r="G32" s="10"/>
      <c r="I32" s="11">
        <f>SUM(I8:I31)</f>
        <v>7733559691</v>
      </c>
      <c r="K32" s="33">
        <f>SUM(K8:K31)</f>
        <v>0.99999999999999967</v>
      </c>
      <c r="M32" s="10"/>
      <c r="O32" s="11">
        <f>SUM(O8:O31)</f>
        <v>2476541878</v>
      </c>
      <c r="Q32" s="10"/>
      <c r="S32" s="11">
        <f>SUM(S8:S31)</f>
        <v>7733559691</v>
      </c>
      <c r="U32" s="33">
        <f>SUM(U8:U31)</f>
        <v>0.99999999999999967</v>
      </c>
    </row>
    <row r="33" ht="19.5" thickTop="1" x14ac:dyDescent="0.45"/>
  </sheetData>
  <sheetProtection algorithmName="SHA-512" hashValue="HXde1QUnJ4mptd2JNxS7XVPMi2OoMZRaHDuO+U/2avRzYWP6vKQ/VYQYBK2XckdqZ4yZRIZ5LWKSgQHqv2D4UA==" saltValue="rzuydBY3b5CH+PqyipB2jQ==" spinCount="100000" sheet="1" objects="1" scenarios="1" selectLockedCells="1" autoFilter="0" selectUnlockedCells="1"/>
  <mergeCells count="6">
    <mergeCell ref="A2:U2"/>
    <mergeCell ref="A6:A7"/>
    <mergeCell ref="M6:U6"/>
    <mergeCell ref="C6:K6"/>
    <mergeCell ref="A4:U4"/>
    <mergeCell ref="A3:U3"/>
  </mergeCells>
  <pageMargins left="0.7" right="0.7" top="0.75" bottom="0.7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0</vt:lpstr>
      <vt:lpstr>سهام</vt:lpstr>
      <vt:lpstr>اوراق مشارکت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'0'!Print_Area</vt:lpstr>
      <vt:lpstr>'اوراق مشارکت'!Print_Area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'سرمایه‌گذاری در اوراق بهادار'!Print_Area</vt:lpstr>
      <vt:lpstr>'سرمایه‌گذاری در سهام'!Print_Area</vt:lpstr>
      <vt:lpstr>'سود اوراق بهادار و سپرده بانکی'!Print_Area</vt:lpstr>
      <vt:lpstr>سهام!Print_Area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Shirin 2090. Shayan</dc:creator>
  <cp:lastModifiedBy>Mehdi 2187. Nikpey</cp:lastModifiedBy>
  <dcterms:created xsi:type="dcterms:W3CDTF">2021-03-27T09:38:12Z</dcterms:created>
  <dcterms:modified xsi:type="dcterms:W3CDTF">2021-03-30T09:06:25Z</dcterms:modified>
</cp:coreProperties>
</file>