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 firstSheet="6" activeTab="12"/>
  </bookViews>
  <sheets>
    <sheet name="سهام" sheetId="1" r:id="rId1"/>
    <sheet name="اوراق مشارکت" sheetId="3" r:id="rId2"/>
    <sheet name="تعدیل قیمت" sheetId="4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definedNames>
    <definedName name="_xlnm.Print_Area" localSheetId="1">'اوراق مشارکت'!$A$1:$AK$17</definedName>
    <definedName name="_xlnm.Print_Area" localSheetId="2">'تعدیل قیمت'!$A$1:$M$11</definedName>
    <definedName name="_xlnm.Print_Area" localSheetId="12">'جمع درآمدها'!$A$1:$G$11</definedName>
    <definedName name="_xlnm.Print_Area" localSheetId="10">'درآمد سپرده بانکی'!$A$1:$K$25</definedName>
    <definedName name="_xlnm.Print_Area" localSheetId="5">'درآمد سود سهام'!$A$1:$S$12</definedName>
    <definedName name="_xlnm.Print_Area" localSheetId="6">'درآمد ناشی از تغییر قیمت اوراق'!$A$1:$Q$43</definedName>
    <definedName name="_xlnm.Print_Area" localSheetId="7">'درآمد ناشی از فروش'!$A$1:$Q$12</definedName>
    <definedName name="_xlnm.Print_Area" localSheetId="11">'سایر درآمدها'!$A$1:$E$13</definedName>
    <definedName name="_xlnm.Print_Area" localSheetId="3">سپرده!$A$1:$S$28</definedName>
    <definedName name="_xlnm.Print_Area" localSheetId="9">'سرمایه‌گذاری در اوراق بهادار'!$A$1:$Q$19</definedName>
    <definedName name="_xlnm.Print_Area" localSheetId="8">'سرمایه‌گذاری در سهام'!$A$1:$U$36</definedName>
    <definedName name="_xlnm.Print_Area" localSheetId="4">'سود اوراق بهادار و سپرده بانکی'!$A$1:$S$33</definedName>
    <definedName name="_xlnm.Print_Area" localSheetId="0">سهام!$A$1:$Y$36</definedName>
  </definedNames>
  <calcPr calcId="144525"/>
</workbook>
</file>

<file path=xl/calcChain.xml><?xml version="1.0" encoding="utf-8"?>
<calcChain xmlns="http://schemas.openxmlformats.org/spreadsheetml/2006/main">
  <c r="K8" i="13" l="1"/>
  <c r="E17" i="12"/>
  <c r="G17" i="12"/>
  <c r="I17" i="12"/>
  <c r="K17" i="12"/>
  <c r="M17" i="12"/>
  <c r="O17" i="12"/>
  <c r="Q17" i="12"/>
  <c r="C17" i="12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8" i="11"/>
  <c r="AK9" i="3"/>
  <c r="Y35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8" i="1"/>
  <c r="I24" i="13" l="1"/>
  <c r="K14" i="13" s="1"/>
  <c r="E24" i="13"/>
  <c r="G16" i="13" s="1"/>
  <c r="G22" i="13"/>
  <c r="G23" i="13"/>
  <c r="G8" i="15"/>
  <c r="G9" i="15"/>
  <c r="G7" i="15"/>
  <c r="G10" i="15" s="1"/>
  <c r="C11" i="14"/>
  <c r="K9" i="11"/>
  <c r="K10" i="11"/>
  <c r="K13" i="11"/>
  <c r="K14" i="11"/>
  <c r="K16" i="11"/>
  <c r="K17" i="11"/>
  <c r="K18" i="11"/>
  <c r="K21" i="11"/>
  <c r="K22" i="11"/>
  <c r="K24" i="11"/>
  <c r="K25" i="11"/>
  <c r="K26" i="11"/>
  <c r="K29" i="11"/>
  <c r="K30" i="11"/>
  <c r="K32" i="11"/>
  <c r="K33" i="11"/>
  <c r="K34" i="11"/>
  <c r="C35" i="11"/>
  <c r="E35" i="11"/>
  <c r="G35" i="11"/>
  <c r="I35" i="11"/>
  <c r="K15" i="11" s="1"/>
  <c r="M35" i="11"/>
  <c r="O35" i="11"/>
  <c r="Q35" i="11"/>
  <c r="S35" i="11"/>
  <c r="C10" i="10"/>
  <c r="E10" i="10"/>
  <c r="G10" i="10"/>
  <c r="I10" i="10"/>
  <c r="K10" i="10"/>
  <c r="M10" i="10"/>
  <c r="O10" i="10"/>
  <c r="Q10" i="10"/>
  <c r="C42" i="9"/>
  <c r="E42" i="9"/>
  <c r="G42" i="9"/>
  <c r="I42" i="9"/>
  <c r="K42" i="9"/>
  <c r="M42" i="9"/>
  <c r="O42" i="9"/>
  <c r="Q42" i="9"/>
  <c r="I11" i="8"/>
  <c r="K11" i="8"/>
  <c r="M11" i="8"/>
  <c r="O11" i="8"/>
  <c r="Q11" i="8"/>
  <c r="S11" i="8"/>
  <c r="I31" i="7"/>
  <c r="K31" i="7"/>
  <c r="M31" i="7"/>
  <c r="O31" i="7"/>
  <c r="Q31" i="7"/>
  <c r="S31" i="7"/>
  <c r="K27" i="6"/>
  <c r="M27" i="6"/>
  <c r="O27" i="6"/>
  <c r="Q27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8" i="6"/>
  <c r="S27" i="6" s="1"/>
  <c r="O16" i="3"/>
  <c r="Q16" i="3"/>
  <c r="S16" i="3"/>
  <c r="U16" i="3"/>
  <c r="W16" i="3"/>
  <c r="Y16" i="3"/>
  <c r="AA16" i="3"/>
  <c r="AC16" i="3"/>
  <c r="AE16" i="3"/>
  <c r="AG16" i="3"/>
  <c r="AI16" i="3"/>
  <c r="AK15" i="3"/>
  <c r="AK10" i="3"/>
  <c r="AK11" i="3"/>
  <c r="AK12" i="3"/>
  <c r="AK13" i="3"/>
  <c r="AK14" i="3"/>
  <c r="AK16" i="3"/>
  <c r="E35" i="1"/>
  <c r="G35" i="1"/>
  <c r="I35" i="1"/>
  <c r="K35" i="1"/>
  <c r="M35" i="1"/>
  <c r="O35" i="1"/>
  <c r="Q35" i="1"/>
  <c r="S35" i="1"/>
  <c r="U35" i="1"/>
  <c r="W35" i="1"/>
  <c r="C10" i="15"/>
  <c r="K28" i="11" l="1"/>
  <c r="K20" i="11"/>
  <c r="K12" i="11"/>
  <c r="G15" i="13"/>
  <c r="K8" i="11"/>
  <c r="K27" i="11"/>
  <c r="K19" i="11"/>
  <c r="K11" i="11"/>
  <c r="G14" i="13"/>
  <c r="K31" i="11"/>
  <c r="K23" i="11"/>
  <c r="K13" i="13"/>
  <c r="K12" i="13"/>
  <c r="K10" i="13"/>
  <c r="K9" i="13"/>
  <c r="K16" i="13"/>
  <c r="K21" i="13"/>
  <c r="K11" i="13"/>
  <c r="K17" i="13"/>
  <c r="K23" i="13"/>
  <c r="K15" i="13"/>
  <c r="K20" i="13"/>
  <c r="K19" i="13"/>
  <c r="K18" i="13"/>
  <c r="K22" i="13"/>
  <c r="G21" i="13"/>
  <c r="G13" i="13"/>
  <c r="G20" i="13"/>
  <c r="G12" i="13"/>
  <c r="G19" i="13"/>
  <c r="G11" i="13"/>
  <c r="G18" i="13"/>
  <c r="G10" i="13"/>
  <c r="G17" i="13"/>
  <c r="G9" i="13"/>
  <c r="G8" i="13"/>
  <c r="G24" i="13" l="1"/>
  <c r="U35" i="11"/>
  <c r="K24" i="13"/>
  <c r="K35" i="11"/>
</calcChain>
</file>

<file path=xl/sharedStrings.xml><?xml version="1.0" encoding="utf-8"?>
<sst xmlns="http://schemas.openxmlformats.org/spreadsheetml/2006/main" count="702" uniqueCount="188">
  <si>
    <t>صندوق سرمایه‌گذاری پاداش سهامداری توسعه یکم</t>
  </si>
  <si>
    <t>صورت وضعیت پورتفوی</t>
  </si>
  <si>
    <t>برای ماه منتهی به 1400/02/31</t>
  </si>
  <si>
    <t>نام شرکت</t>
  </si>
  <si>
    <t>1400/01/31</t>
  </si>
  <si>
    <t>تغییرات طی دوره</t>
  </si>
  <si>
    <t>1400/02/31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</si>
  <si>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</si>
  <si>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</si>
  <si>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</si>
  <si>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</si>
  <si>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</si>
  <si>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</si>
  <si>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</si>
  <si>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</si>
  <si>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</si>
  <si>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افرانت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</si>
  <si>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</si>
  <si>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</si>
  <si>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</si>
  <si>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</si>
  <si>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</si>
  <si>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پالایش نفت اصفهان</t>
  </si>
  <si>
    <t>پالایش نفت تهران</t>
  </si>
  <si>
    <t>پدیده شیمی قرن</t>
  </si>
  <si>
    <t>پلی پروپیلن جم - جم پیلن</t>
  </si>
  <si>
    <t>توسعه مولد نیروگاهی جهرم</t>
  </si>
  <si>
    <t>ریل پردازسیر</t>
  </si>
  <si>
    <t>س. نفت و گاز و پتروشیمی تأمین</t>
  </si>
  <si>
    <t>سایپا</t>
  </si>
  <si>
    <t>سرمایه گذاری تامین اجتماعی</t>
  </si>
  <si>
    <t>سرمایه‌ گذاری‌ پارس‌ توشه‌</t>
  </si>
  <si>
    <t>سهامی ذوب آهن  اصفهان</t>
  </si>
  <si>
    <t>صنایع پتروشیمی خلیج فارس</t>
  </si>
  <si>
    <t>فرآوری معدنی اپال کانی پارس</t>
  </si>
  <si>
    <t>گروه مپنا (سهامی عام)</t>
  </si>
  <si>
    <t>لیزینگ پارسیان</t>
  </si>
  <si>
    <t>معدنی‌وصنعتی‌چادرملو</t>
  </si>
  <si>
    <t>ملی‌ سرب‌وروی‌ ایران‌</t>
  </si>
  <si>
    <t>ملی‌ صنایع‌ مس‌ ایران‌</t>
  </si>
  <si>
    <t>سرمایه گذاری مس سرچشمه</t>
  </si>
  <si>
    <t>فولاد هرمزگان جنوب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</si>
  <si>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</si>
  <si>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</si>
  <si>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</si>
  <si>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</si>
  <si>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</si>
  <si>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</si>
  <si>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</si>
  <si>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</si>
  <si>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</si>
  <si>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ریل پردازسیر021212</t>
  </si>
  <si>
    <t>بله</t>
  </si>
  <si>
    <t>1397/12/12</t>
  </si>
  <si>
    <t>1402/12/12</t>
  </si>
  <si>
    <t>اسنادخزانه-م8بودجه99-020606</t>
  </si>
  <si>
    <t>1399/09/25</t>
  </si>
  <si>
    <t>1402/06/06</t>
  </si>
  <si>
    <t>مرابحه سلامت6واجدشرايط خاص1400</t>
  </si>
  <si>
    <t>1396/09/22</t>
  </si>
  <si>
    <t>1400/09/22</t>
  </si>
  <si>
    <t>مشارکت رایان سایپا-3ماهه16%</t>
  </si>
  <si>
    <t>1397/06/05</t>
  </si>
  <si>
    <t>1401/06/05</t>
  </si>
  <si>
    <t>مشاركت ش اصفهان012-3ماهه20%</t>
  </si>
  <si>
    <t>1396/12/28</t>
  </si>
  <si>
    <t>1400/12/28</t>
  </si>
  <si>
    <t>منفعت صبا اروند امید14001113</t>
  </si>
  <si>
    <t>1397/11/13</t>
  </si>
  <si>
    <t>1400/11/13</t>
  </si>
  <si>
    <t>سلف موازی استاندارد سنفت101</t>
  </si>
  <si>
    <t>1399/07/22</t>
  </si>
  <si>
    <t>1401/07/22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</si>
  <si>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</si>
  <si>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</si>
  <si>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</si>
  <si>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</si>
  <si>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</si>
  <si>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-5.89 %</t>
  </si>
  <si>
    <t>10.76 %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</si>
  <si>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</si>
  <si>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</si>
  <si>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</si>
  <si>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</si>
  <si>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</si>
  <si>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</si>
  <si>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</si>
  <si>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</si>
  <si>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</si>
  <si>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شهر بلوار کشاورز</t>
  </si>
  <si>
    <t>700794079668</t>
  </si>
  <si>
    <t>سپرده کوتاه مدت</t>
  </si>
  <si>
    <t>1395/07/14</t>
  </si>
  <si>
    <t>100814617287</t>
  </si>
  <si>
    <t>حساب جاری</t>
  </si>
  <si>
    <t>1396/01/23</t>
  </si>
  <si>
    <t>بانک تجارت بورس کالا</t>
  </si>
  <si>
    <t>104456251</t>
  </si>
  <si>
    <t>1398/05/09</t>
  </si>
  <si>
    <t>بانک آینده مرکزی</t>
  </si>
  <si>
    <t>0203406678007</t>
  </si>
  <si>
    <t>1398/05/12</t>
  </si>
  <si>
    <t>بانک گردشگری وزرا</t>
  </si>
  <si>
    <t>155-9967-654551-1</t>
  </si>
  <si>
    <t>1398/05/28</t>
  </si>
  <si>
    <t>بانک ایران زمین فاطمی</t>
  </si>
  <si>
    <t>107-985-1285376-1</t>
  </si>
  <si>
    <t>سپرده بلند مدت</t>
  </si>
  <si>
    <t>1398/06/06</t>
  </si>
  <si>
    <t>بانک ایران زمین شیخ بهایی</t>
  </si>
  <si>
    <t>109-840-1285376-1</t>
  </si>
  <si>
    <t>107-840-1285376-1</t>
  </si>
  <si>
    <t>0302081208005</t>
  </si>
  <si>
    <t>1398/06/12</t>
  </si>
  <si>
    <t>107-13-1285376-1</t>
  </si>
  <si>
    <t>1398/07/23</t>
  </si>
  <si>
    <t>109-13-1285376-1</t>
  </si>
  <si>
    <t>بانک پارسیان اوین</t>
  </si>
  <si>
    <t>47000991167603</t>
  </si>
  <si>
    <t>1398/10/08</t>
  </si>
  <si>
    <t>155-1197-654551-4</t>
  </si>
  <si>
    <t>1399/01/31</t>
  </si>
  <si>
    <t>155-1197-654551-5</t>
  </si>
  <si>
    <t>بانک کشاورزی مرکزی</t>
  </si>
  <si>
    <t>964276858</t>
  </si>
  <si>
    <t>1399/07/23</t>
  </si>
  <si>
    <t>964330158</t>
  </si>
  <si>
    <t>بانک پاسارگاد شهران</t>
  </si>
  <si>
    <t>308-420-14069480-1</t>
  </si>
  <si>
    <t>1399/09/01</t>
  </si>
  <si>
    <t>بانک تجارت تخصصی بورس</t>
  </si>
  <si>
    <t>6174843196</t>
  </si>
  <si>
    <t>1399/11/01</t>
  </si>
  <si>
    <t>توسعه صادرات ایران مرکزی</t>
  </si>
  <si>
    <t xml:space="preserve">0200051454006 </t>
  </si>
  <si>
    <t>1400/02/21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</si>
  <si>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</si>
  <si>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</si>
  <si>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</si>
  <si>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</si>
  <si>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</si>
  <si>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</si>
  <si>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</si>
  <si>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</si>
  <si>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</si>
  <si>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اجاره تابان سپهر14021206</t>
  </si>
  <si>
    <t/>
  </si>
  <si>
    <t>1402/12/06</t>
  </si>
  <si>
    <t>صكوك مرابحه سايپا412-3ماهه 16%</t>
  </si>
  <si>
    <t>1401/12/20</t>
  </si>
  <si>
    <t xml:space="preserve">بانک گردشگری 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</si>
  <si>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</si>
  <si>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</si>
  <si>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</si>
  <si>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</si>
  <si>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</si>
  <si>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</si>
  <si>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1399/12/16</t>
  </si>
  <si>
    <t>1400/02/20</t>
  </si>
  <si>
    <t>1400/02/22</t>
  </si>
  <si>
    <t>بهای فروش</t>
  </si>
  <si>
    <t>ارزش دفتری</t>
  </si>
  <si>
    <t>سود و زیان ناشی از تغییر قیمت</t>
  </si>
  <si>
    <t>مرابحه سلامت6واجدشرایط خاص1400</t>
  </si>
  <si>
    <t>مشارکت ش اصفهان012-3ماهه20%</t>
  </si>
  <si>
    <t>سود و زیان ناشی از فروش</t>
  </si>
  <si>
    <t>صکوک مرابحه سایپا412-3ماهه 16%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</si>
  <si>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</si>
  <si>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</si>
  <si>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</si>
  <si>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</si>
  <si>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</si>
  <si>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</si>
  <si>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</si>
  <si>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</si>
  <si>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</si>
  <si>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</si>
  <si>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109-985-1285376-1</t>
  </si>
  <si>
    <t>155-1197-654551-6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</si>
  <si>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</si>
  <si>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</si>
  <si>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</si>
  <si>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</si>
  <si>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7.09 %</t>
  </si>
  <si>
    <t>سرمایه‌گذاری در اوراق بهادار</t>
  </si>
  <si>
    <t>63.43 %</t>
  </si>
  <si>
    <t>درآمد سپرده بانکی</t>
  </si>
  <si>
    <t>28.14 %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</si>
</sst>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_-;[Black]\(#,##0\)"/>
    <numFmt numFmtId="166" formatCode="\-"/>
  </numFmts>
  <fonts count="6">
    <font>
      <sz val="11"/>
      <name val="Calibri"/>
    </font>
    <font>
      <sz val="11"/>
      <name val="Calibri"/>
    </font>
    <font>
      <b/>
      <sz val="11"/>
      <color rgb="FF000000"/>
      <name val="B Nazanin"/>
      <charset val="178"/>
    </font>
    <font>
      <sz val="11"/>
      <name val="B Nazanin"/>
      <charset val="178"/>
    </font>
    <font>
      <b/>
      <sz val="11"/>
      <name val="B Nazanin"/>
      <charset val="178"/>
    </font>
    <font>
      <b/>
      <sz val="11"/>
      <color rgb="FF333333"/>
      <name val="Isw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165" fontId="3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9" fontId="3" fillId="0" borderId="0" xfId="1" applyFont="1" applyAlignment="1">
      <alignment horizontal="center"/>
    </xf>
    <xf numFmtId="164" fontId="3" fillId="0" borderId="0" xfId="1" applyNumberFormat="1" applyFont="1" applyAlignment="1">
      <alignment horizontal="center"/>
    </xf>
    <xf numFmtId="9" fontId="3" fillId="0" borderId="2" xfId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5" fontId="5" fillId="0" borderId="0" xfId="0" applyNumberFormat="1" applyFont="1"/>
    <xf numFmtId="166" fontId="3" fillId="0" borderId="0" xfId="0" applyNumberFormat="1" applyFont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10" fontId="3" fillId="0" borderId="0" xfId="1" applyNumberFormat="1" applyFont="1" applyAlignment="1">
      <alignment horizontal="center"/>
    </xf>
    <xf numFmtId="10" fontId="3" fillId="0" borderId="2" xfId="1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0" fontId="3" fillId="0" borderId="2" xfId="1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2" fillId="0" borderId="1" xfId="0" applyNumberFormat="1" applyFont="1" applyBorder="1" applyAlignment="1">
      <alignment horizontal="center" vertical="center" wrapText="1"/>
    </xf>
    <xf numFmtId="9" fontId="3" fillId="0" borderId="0" xfId="1" applyNumberFormat="1" applyFont="1" applyAlignment="1">
      <alignment horizontal="center"/>
    </xf>
    <xf numFmtId="9" fontId="3" fillId="0" borderId="2" xfId="1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3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rightToLeft="1" view="pageBreakPreview" zoomScale="60" zoomScaleNormal="100" workbookViewId="0">
      <selection activeCell="Y4" sqref="Y4"/>
    </sheetView>
  </sheetViews>
  <sheetFormatPr defaultRowHeight="18"/>
  <cols>
    <col min="1" max="1" width="28.42578125" style="1" bestFit="1" customWidth="1"/>
    <col min="2" max="2" width="1" style="1" customWidth="1"/>
    <col min="3" max="3" width="13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7.7109375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25.85546875" style="1" customWidth="1"/>
    <col min="26" max="26" width="1" style="1" customWidth="1"/>
    <col min="27" max="27" width="9.140625" style="1" customWidth="1"/>
    <col min="28" max="30" width="9.140625" style="1"/>
    <col min="31" max="31" width="19.85546875" style="1" bestFit="1" customWidth="1"/>
    <col min="32" max="16384" width="9.140625" style="1"/>
  </cols>
  <sheetData>
    <row r="1" spans="1:31" ht="19.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31" ht="19.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31" ht="19.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AE3" s="1">
        <v>6017308455803</v>
      </c>
    </row>
    <row r="5" spans="1:31" ht="19.5">
      <c r="A5" s="28" t="s">
        <v>3</v>
      </c>
      <c r="C5" s="27" t="s">
        <v>4</v>
      </c>
      <c r="D5" s="27" t="s">
        <v>4</v>
      </c>
      <c r="E5" s="27" t="s">
        <v>4</v>
      </c>
      <c r="F5" s="27" t="s">
        <v>4</v>
      </c>
      <c r="G5" s="27" t="s">
        <v>4</v>
      </c>
      <c r="I5" s="27" t="s">
        <v>5</v>
      </c>
      <c r="J5" s="27" t="s">
        <v>5</v>
      </c>
      <c r="K5" s="27" t="s">
        <v>5</v>
      </c>
      <c r="L5" s="27" t="s">
        <v>5</v>
      </c>
      <c r="M5" s="27" t="s">
        <v>5</v>
      </c>
      <c r="N5" s="27" t="s">
        <v>5</v>
      </c>
      <c r="O5" s="27" t="s">
        <v>5</v>
      </c>
      <c r="Q5" s="27" t="s">
        <v>6</v>
      </c>
      <c r="R5" s="27" t="s">
        <v>6</v>
      </c>
      <c r="S5" s="27" t="s">
        <v>6</v>
      </c>
      <c r="T5" s="27" t="s">
        <v>6</v>
      </c>
      <c r="U5" s="27" t="s">
        <v>6</v>
      </c>
      <c r="V5" s="27" t="s">
        <v>6</v>
      </c>
      <c r="W5" s="27" t="s">
        <v>6</v>
      </c>
      <c r="X5" s="27" t="s">
        <v>6</v>
      </c>
      <c r="Y5" s="27" t="s">
        <v>6</v>
      </c>
    </row>
    <row r="6" spans="1:31" ht="19.5">
      <c r="A6" s="28" t="s">
        <v>3</v>
      </c>
      <c r="C6" s="28" t="s">
        <v>7</v>
      </c>
      <c r="E6" s="28" t="s">
        <v>8</v>
      </c>
      <c r="G6" s="28" t="s">
        <v>9</v>
      </c>
      <c r="I6" s="27" t="s">
        <v>10</v>
      </c>
      <c r="J6" s="27" t="s">
        <v>10</v>
      </c>
      <c r="K6" s="27" t="s">
        <v>10</v>
      </c>
      <c r="M6" s="27" t="s">
        <v>11</v>
      </c>
      <c r="N6" s="27" t="s">
        <v>11</v>
      </c>
      <c r="O6" s="27" t="s">
        <v>11</v>
      </c>
      <c r="Q6" s="28" t="s">
        <v>7</v>
      </c>
      <c r="S6" s="28" t="s">
        <v>12</v>
      </c>
      <c r="U6" s="28" t="s">
        <v>8</v>
      </c>
      <c r="W6" s="28" t="s">
        <v>9</v>
      </c>
      <c r="Y6" s="25" t="s">
        <v>13</v>
      </c>
    </row>
    <row r="7" spans="1:31" ht="19.5">
      <c r="A7" s="27" t="s">
        <v>3</v>
      </c>
      <c r="C7" s="27" t="s">
        <v>7</v>
      </c>
      <c r="E7" s="27" t="s">
        <v>8</v>
      </c>
      <c r="G7" s="27" t="s">
        <v>9</v>
      </c>
      <c r="I7" s="27" t="s">
        <v>7</v>
      </c>
      <c r="K7" s="27" t="s">
        <v>8</v>
      </c>
      <c r="M7" s="27" t="s">
        <v>7</v>
      </c>
      <c r="O7" s="27" t="s">
        <v>14</v>
      </c>
      <c r="Q7" s="27" t="s">
        <v>7</v>
      </c>
      <c r="S7" s="27" t="s">
        <v>12</v>
      </c>
      <c r="U7" s="27" t="s">
        <v>8</v>
      </c>
      <c r="W7" s="27" t="s">
        <v>9</v>
      </c>
      <c r="Y7" s="26" t="s">
        <v>13</v>
      </c>
    </row>
    <row r="8" spans="1:31" ht="19.5">
      <c r="A8" s="2" t="s">
        <v>15</v>
      </c>
      <c r="C8" s="1">
        <v>6290000</v>
      </c>
      <c r="E8" s="1">
        <v>199767895368</v>
      </c>
      <c r="G8" s="1">
        <v>130785100816.5</v>
      </c>
      <c r="I8" s="10">
        <v>0</v>
      </c>
      <c r="J8" s="10"/>
      <c r="K8" s="10">
        <v>0</v>
      </c>
      <c r="M8" s="10">
        <v>0</v>
      </c>
      <c r="N8" s="10"/>
      <c r="O8" s="10">
        <v>0</v>
      </c>
      <c r="Q8" s="1">
        <v>6290000</v>
      </c>
      <c r="S8" s="1">
        <v>19000</v>
      </c>
      <c r="U8" s="1">
        <v>199767895368</v>
      </c>
      <c r="W8" s="1">
        <v>118798915500</v>
      </c>
      <c r="Y8" s="12">
        <f>W8/AE$3</f>
        <v>1.9742866162267642E-2</v>
      </c>
    </row>
    <row r="9" spans="1:31" ht="19.5">
      <c r="A9" s="2" t="s">
        <v>16</v>
      </c>
      <c r="C9" s="1">
        <v>100000</v>
      </c>
      <c r="E9" s="1">
        <v>4985722913</v>
      </c>
      <c r="G9" s="1">
        <v>3342890745</v>
      </c>
      <c r="I9" s="10">
        <v>0</v>
      </c>
      <c r="J9" s="10"/>
      <c r="K9" s="10">
        <v>0</v>
      </c>
      <c r="M9" s="10">
        <v>0</v>
      </c>
      <c r="N9" s="10"/>
      <c r="O9" s="10">
        <v>0</v>
      </c>
      <c r="Q9" s="1">
        <v>100000</v>
      </c>
      <c r="S9" s="1">
        <v>32543</v>
      </c>
      <c r="U9" s="1">
        <v>4985722913</v>
      </c>
      <c r="W9" s="1">
        <v>3234936915</v>
      </c>
      <c r="Y9" s="12">
        <f t="shared" ref="Y9:Y34" si="0">W9/AE$3</f>
        <v>5.3760529957214945E-4</v>
      </c>
    </row>
    <row r="10" spans="1:31" ht="19.5">
      <c r="A10" s="2" t="s">
        <v>17</v>
      </c>
      <c r="C10" s="1">
        <v>355000</v>
      </c>
      <c r="E10" s="1">
        <v>1237547277</v>
      </c>
      <c r="G10" s="1">
        <v>776353050</v>
      </c>
      <c r="I10" s="10">
        <v>0</v>
      </c>
      <c r="J10" s="10"/>
      <c r="K10" s="10">
        <v>0</v>
      </c>
      <c r="M10" s="10">
        <v>0</v>
      </c>
      <c r="N10" s="10"/>
      <c r="O10" s="10">
        <v>0</v>
      </c>
      <c r="Q10" s="1">
        <v>355000</v>
      </c>
      <c r="S10" s="1">
        <v>1824</v>
      </c>
      <c r="U10" s="1">
        <v>1237547277</v>
      </c>
      <c r="W10" s="1">
        <v>643667256</v>
      </c>
      <c r="Y10" s="12">
        <f t="shared" si="0"/>
        <v>1.0696929710812102E-4</v>
      </c>
    </row>
    <row r="11" spans="1:31" ht="19.5">
      <c r="A11" s="2" t="s">
        <v>18</v>
      </c>
      <c r="C11" s="1">
        <v>830000</v>
      </c>
      <c r="E11" s="1">
        <v>2826893521</v>
      </c>
      <c r="G11" s="1">
        <v>2178162360</v>
      </c>
      <c r="I11" s="10">
        <v>0</v>
      </c>
      <c r="J11" s="10"/>
      <c r="K11" s="10">
        <v>0</v>
      </c>
      <c r="M11" s="10">
        <v>0</v>
      </c>
      <c r="N11" s="10"/>
      <c r="O11" s="10">
        <v>0</v>
      </c>
      <c r="Q11" s="1">
        <v>830000</v>
      </c>
      <c r="S11" s="1">
        <v>2201</v>
      </c>
      <c r="U11" s="1">
        <v>2826893521</v>
      </c>
      <c r="W11" s="1">
        <v>1815960361.5</v>
      </c>
      <c r="Y11" s="12">
        <f t="shared" si="0"/>
        <v>3.0178947528420545E-4</v>
      </c>
    </row>
    <row r="12" spans="1:31" ht="19.5">
      <c r="A12" s="2" t="s">
        <v>19</v>
      </c>
      <c r="C12" s="1">
        <v>350000</v>
      </c>
      <c r="E12" s="1">
        <v>1456137769</v>
      </c>
      <c r="G12" s="1">
        <v>810647775</v>
      </c>
      <c r="I12" s="10">
        <v>0</v>
      </c>
      <c r="J12" s="10"/>
      <c r="K12" s="10">
        <v>0</v>
      </c>
      <c r="M12" s="10">
        <v>0</v>
      </c>
      <c r="N12" s="10"/>
      <c r="O12" s="10">
        <v>0</v>
      </c>
      <c r="Q12" s="1">
        <v>350000</v>
      </c>
      <c r="S12" s="1">
        <v>1959</v>
      </c>
      <c r="U12" s="1">
        <v>1456137769</v>
      </c>
      <c r="W12" s="1">
        <v>681570382.5</v>
      </c>
      <c r="Y12" s="12">
        <f t="shared" si="0"/>
        <v>1.1326831381607236E-4</v>
      </c>
    </row>
    <row r="13" spans="1:31" ht="19.5">
      <c r="A13" s="2" t="s">
        <v>20</v>
      </c>
      <c r="C13" s="1">
        <v>242500</v>
      </c>
      <c r="E13" s="1">
        <v>1439509450</v>
      </c>
      <c r="G13" s="1">
        <v>1010029353.75</v>
      </c>
      <c r="I13" s="10">
        <v>0</v>
      </c>
      <c r="J13" s="10"/>
      <c r="K13" s="10">
        <v>0</v>
      </c>
      <c r="M13" s="10">
        <v>0</v>
      </c>
      <c r="N13" s="10"/>
      <c r="O13" s="10">
        <v>0</v>
      </c>
      <c r="Q13" s="1">
        <v>242500</v>
      </c>
      <c r="S13" s="1">
        <v>4922</v>
      </c>
      <c r="U13" s="1">
        <v>1439509450</v>
      </c>
      <c r="W13" s="1">
        <v>1186483169.25</v>
      </c>
      <c r="Y13" s="12">
        <f t="shared" si="0"/>
        <v>1.9717838597849737E-4</v>
      </c>
    </row>
    <row r="14" spans="1:31" ht="19.5">
      <c r="A14" s="2" t="s">
        <v>21</v>
      </c>
      <c r="C14" s="1">
        <v>390500</v>
      </c>
      <c r="E14" s="1">
        <v>2129882534</v>
      </c>
      <c r="G14" s="1">
        <v>1017022495.5</v>
      </c>
      <c r="I14" s="10">
        <v>0</v>
      </c>
      <c r="J14" s="10"/>
      <c r="K14" s="10">
        <v>0</v>
      </c>
      <c r="M14" s="10">
        <v>0</v>
      </c>
      <c r="N14" s="10"/>
      <c r="O14" s="10">
        <v>0</v>
      </c>
      <c r="Q14" s="1">
        <v>390500</v>
      </c>
      <c r="S14" s="1">
        <v>2672</v>
      </c>
      <c r="U14" s="1">
        <v>2129882534</v>
      </c>
      <c r="W14" s="1">
        <v>1037207674.8</v>
      </c>
      <c r="Y14" s="12">
        <f t="shared" si="0"/>
        <v>1.7237070069089325E-4</v>
      </c>
    </row>
    <row r="15" spans="1:31" ht="19.5">
      <c r="A15" s="2" t="s">
        <v>22</v>
      </c>
      <c r="C15" s="1">
        <v>100588</v>
      </c>
      <c r="E15" s="1">
        <v>1979585329</v>
      </c>
      <c r="G15" s="1">
        <v>1139880315.96</v>
      </c>
      <c r="I15" s="10">
        <v>0</v>
      </c>
      <c r="J15" s="10"/>
      <c r="K15" s="10">
        <v>0</v>
      </c>
      <c r="M15" s="10">
        <v>0</v>
      </c>
      <c r="N15" s="10"/>
      <c r="O15" s="10">
        <v>0</v>
      </c>
      <c r="Q15" s="1">
        <v>100588</v>
      </c>
      <c r="S15" s="1">
        <v>9950</v>
      </c>
      <c r="U15" s="1">
        <v>1979585329</v>
      </c>
      <c r="W15" s="1">
        <v>994895538.92999995</v>
      </c>
      <c r="Y15" s="12">
        <f t="shared" si="0"/>
        <v>1.6533896279997712E-4</v>
      </c>
    </row>
    <row r="16" spans="1:31" ht="19.5">
      <c r="A16" s="2" t="s">
        <v>23</v>
      </c>
      <c r="C16" s="1">
        <v>115056</v>
      </c>
      <c r="E16" s="1">
        <v>2358866490</v>
      </c>
      <c r="G16" s="1">
        <v>1055648177.064</v>
      </c>
      <c r="I16" s="10">
        <v>0</v>
      </c>
      <c r="J16" s="10"/>
      <c r="K16" s="10">
        <v>0</v>
      </c>
      <c r="M16" s="10">
        <v>0</v>
      </c>
      <c r="N16" s="10"/>
      <c r="O16" s="10">
        <v>0</v>
      </c>
      <c r="Q16" s="1">
        <v>115056</v>
      </c>
      <c r="S16" s="1">
        <v>7480</v>
      </c>
      <c r="U16" s="1">
        <v>2358866490</v>
      </c>
      <c r="W16" s="1">
        <v>855498197.66400003</v>
      </c>
      <c r="Y16" s="12">
        <f t="shared" si="0"/>
        <v>1.4217290071592901E-4</v>
      </c>
    </row>
    <row r="17" spans="1:25" ht="19.5">
      <c r="A17" s="2" t="s">
        <v>24</v>
      </c>
      <c r="C17" s="1">
        <v>700000</v>
      </c>
      <c r="E17" s="1">
        <v>41869677371</v>
      </c>
      <c r="G17" s="1">
        <v>42418101600</v>
      </c>
      <c r="I17" s="10">
        <v>0</v>
      </c>
      <c r="J17" s="10"/>
      <c r="K17" s="10">
        <v>0</v>
      </c>
      <c r="M17" s="10">
        <v>0</v>
      </c>
      <c r="N17" s="10"/>
      <c r="O17" s="10">
        <v>0</v>
      </c>
      <c r="Q17" s="1">
        <v>700000</v>
      </c>
      <c r="S17" s="1">
        <v>60500</v>
      </c>
      <c r="U17" s="1">
        <v>41869677371</v>
      </c>
      <c r="W17" s="1">
        <v>42098017500</v>
      </c>
      <c r="Y17" s="12">
        <f t="shared" si="0"/>
        <v>6.9961541458625608E-3</v>
      </c>
    </row>
    <row r="18" spans="1:25" ht="19.5">
      <c r="A18" s="2" t="s">
        <v>25</v>
      </c>
      <c r="C18" s="1">
        <v>500000</v>
      </c>
      <c r="E18" s="1">
        <v>42461728116</v>
      </c>
      <c r="G18" s="1">
        <v>39707327250</v>
      </c>
      <c r="I18" s="10">
        <v>0</v>
      </c>
      <c r="J18" s="10"/>
      <c r="K18" s="10">
        <v>0</v>
      </c>
      <c r="M18" s="10">
        <v>0</v>
      </c>
      <c r="N18" s="10"/>
      <c r="O18" s="10">
        <v>0</v>
      </c>
      <c r="Q18" s="1">
        <v>500000</v>
      </c>
      <c r="S18" s="1">
        <v>67300</v>
      </c>
      <c r="U18" s="1">
        <v>42461728116</v>
      </c>
      <c r="W18" s="1">
        <v>33449782500</v>
      </c>
      <c r="Y18" s="12">
        <f t="shared" si="0"/>
        <v>5.5589276743394367E-3</v>
      </c>
    </row>
    <row r="19" spans="1:25" ht="19.5">
      <c r="A19" s="2" t="s">
        <v>26</v>
      </c>
      <c r="C19" s="1">
        <v>544352</v>
      </c>
      <c r="E19" s="1">
        <v>2621161726</v>
      </c>
      <c r="G19" s="1">
        <v>1412846318.7216001</v>
      </c>
      <c r="I19" s="10">
        <v>0</v>
      </c>
      <c r="J19" s="10"/>
      <c r="K19" s="10">
        <v>0</v>
      </c>
      <c r="M19" s="10">
        <v>0</v>
      </c>
      <c r="N19" s="10"/>
      <c r="O19" s="10">
        <v>0</v>
      </c>
      <c r="Q19" s="1">
        <v>544352</v>
      </c>
      <c r="S19" s="1">
        <v>2060</v>
      </c>
      <c r="U19" s="1">
        <v>2621161726</v>
      </c>
      <c r="W19" s="1">
        <v>1114692997.536</v>
      </c>
      <c r="Y19" s="12">
        <f t="shared" si="0"/>
        <v>1.8524777410421883E-4</v>
      </c>
    </row>
    <row r="20" spans="1:25" ht="19.5">
      <c r="A20" s="2" t="s">
        <v>27</v>
      </c>
      <c r="C20" s="1">
        <v>6734784</v>
      </c>
      <c r="E20" s="1">
        <v>23874685082</v>
      </c>
      <c r="G20" s="1">
        <v>36921336874.127998</v>
      </c>
      <c r="I20" s="10">
        <v>0</v>
      </c>
      <c r="J20" s="10"/>
      <c r="K20" s="10">
        <v>0</v>
      </c>
      <c r="M20" s="10">
        <v>0</v>
      </c>
      <c r="N20" s="10"/>
      <c r="O20" s="10">
        <v>0</v>
      </c>
      <c r="Q20" s="1">
        <v>6734784</v>
      </c>
      <c r="S20" s="1">
        <v>5218</v>
      </c>
      <c r="U20" s="1">
        <v>23874685082</v>
      </c>
      <c r="W20" s="1">
        <v>34933007399.673599</v>
      </c>
      <c r="Y20" s="12">
        <f t="shared" si="0"/>
        <v>5.8054207551857745E-3</v>
      </c>
    </row>
    <row r="21" spans="1:25" ht="19.5">
      <c r="A21" s="2" t="s">
        <v>28</v>
      </c>
      <c r="C21" s="1">
        <v>85000</v>
      </c>
      <c r="E21" s="1">
        <v>1645857472</v>
      </c>
      <c r="G21" s="1">
        <v>923522152.5</v>
      </c>
      <c r="I21" s="10">
        <v>0</v>
      </c>
      <c r="J21" s="10"/>
      <c r="K21" s="10">
        <v>0</v>
      </c>
      <c r="M21" s="10">
        <v>0</v>
      </c>
      <c r="N21" s="10"/>
      <c r="O21" s="10">
        <v>0</v>
      </c>
      <c r="Q21" s="1">
        <v>85000</v>
      </c>
      <c r="S21" s="1">
        <v>10360</v>
      </c>
      <c r="U21" s="1">
        <v>1645857472</v>
      </c>
      <c r="W21" s="1">
        <v>875360430</v>
      </c>
      <c r="Y21" s="12">
        <f t="shared" si="0"/>
        <v>1.4547375066934051E-4</v>
      </c>
    </row>
    <row r="22" spans="1:25" ht="19.5">
      <c r="A22" s="2" t="s">
        <v>29</v>
      </c>
      <c r="C22" s="1">
        <v>1362500</v>
      </c>
      <c r="E22" s="1">
        <v>4678011702</v>
      </c>
      <c r="G22" s="1">
        <v>2884857356.25</v>
      </c>
      <c r="I22" s="10">
        <v>0</v>
      </c>
      <c r="J22" s="10"/>
      <c r="K22" s="10">
        <v>0</v>
      </c>
      <c r="M22" s="10">
        <v>0</v>
      </c>
      <c r="N22" s="10"/>
      <c r="O22" s="10">
        <v>0</v>
      </c>
      <c r="Q22" s="1">
        <v>1362500</v>
      </c>
      <c r="S22" s="1">
        <v>1730</v>
      </c>
      <c r="U22" s="1">
        <v>4678011702</v>
      </c>
      <c r="W22" s="1">
        <v>2343100106.25</v>
      </c>
      <c r="Y22" s="12">
        <f t="shared" si="0"/>
        <v>3.8939338467688993E-4</v>
      </c>
    </row>
    <row r="23" spans="1:25" ht="19.5">
      <c r="A23" s="2" t="s">
        <v>30</v>
      </c>
      <c r="C23" s="1">
        <v>1775000</v>
      </c>
      <c r="E23" s="1">
        <v>43410227737</v>
      </c>
      <c r="G23" s="1">
        <v>20432200725</v>
      </c>
      <c r="I23" s="10">
        <v>0</v>
      </c>
      <c r="J23" s="10"/>
      <c r="K23" s="10">
        <v>0</v>
      </c>
      <c r="M23" s="10">
        <v>0</v>
      </c>
      <c r="N23" s="10"/>
      <c r="O23" s="10">
        <v>0</v>
      </c>
      <c r="Q23" s="1">
        <v>1775000</v>
      </c>
      <c r="S23" s="1">
        <v>10350</v>
      </c>
      <c r="U23" s="1">
        <v>43410227737</v>
      </c>
      <c r="W23" s="1">
        <v>18261941062.5</v>
      </c>
      <c r="Y23" s="12">
        <f t="shared" si="0"/>
        <v>3.034901932755078E-3</v>
      </c>
    </row>
    <row r="24" spans="1:25" ht="19.5">
      <c r="A24" s="2" t="s">
        <v>31</v>
      </c>
      <c r="C24" s="1">
        <v>227563</v>
      </c>
      <c r="E24" s="1">
        <v>5499194314</v>
      </c>
      <c r="G24" s="1">
        <v>4877066043.2340002</v>
      </c>
      <c r="I24" s="1">
        <v>500639</v>
      </c>
      <c r="K24" s="10">
        <v>0</v>
      </c>
      <c r="M24" s="10">
        <v>0</v>
      </c>
      <c r="N24" s="10"/>
      <c r="O24" s="10">
        <v>0</v>
      </c>
      <c r="Q24" s="1">
        <v>728202</v>
      </c>
      <c r="S24" s="1">
        <v>6737</v>
      </c>
      <c r="U24" s="1">
        <v>5499194314</v>
      </c>
      <c r="W24" s="1">
        <v>4876706787.5997</v>
      </c>
      <c r="Y24" s="12">
        <f t="shared" si="0"/>
        <v>8.1044653492820008E-4</v>
      </c>
    </row>
    <row r="25" spans="1:25" ht="19.5">
      <c r="A25" s="2" t="s">
        <v>32</v>
      </c>
      <c r="C25" s="1">
        <v>450000</v>
      </c>
      <c r="E25" s="1">
        <v>3088010543</v>
      </c>
      <c r="G25" s="1">
        <v>1602756517.5</v>
      </c>
      <c r="I25" s="10">
        <v>0</v>
      </c>
      <c r="J25" s="10"/>
      <c r="K25" s="10">
        <v>0</v>
      </c>
      <c r="M25" s="10">
        <v>0</v>
      </c>
      <c r="N25" s="10"/>
      <c r="O25" s="10">
        <v>0</v>
      </c>
      <c r="Q25" s="1">
        <v>450000</v>
      </c>
      <c r="S25" s="1">
        <v>3062</v>
      </c>
      <c r="U25" s="1">
        <v>3088010543</v>
      </c>
      <c r="W25" s="1">
        <v>1369701495</v>
      </c>
      <c r="Y25" s="12">
        <f t="shared" si="0"/>
        <v>2.2762693736916228E-4</v>
      </c>
    </row>
    <row r="26" spans="1:25" ht="19.5">
      <c r="A26" s="2" t="s">
        <v>33</v>
      </c>
      <c r="C26" s="1">
        <v>26238</v>
      </c>
      <c r="E26" s="1">
        <v>406809951</v>
      </c>
      <c r="G26" s="1">
        <v>239431694.20199999</v>
      </c>
      <c r="I26" s="10">
        <v>0</v>
      </c>
      <c r="J26" s="10"/>
      <c r="K26" s="10">
        <v>0</v>
      </c>
      <c r="M26" s="10">
        <v>0</v>
      </c>
      <c r="N26" s="10"/>
      <c r="O26" s="10">
        <v>0</v>
      </c>
      <c r="Q26" s="1">
        <v>26238</v>
      </c>
      <c r="S26" s="1">
        <v>8930</v>
      </c>
      <c r="U26" s="1">
        <v>406809951</v>
      </c>
      <c r="W26" s="1">
        <v>232911223.227</v>
      </c>
      <c r="Y26" s="12">
        <f t="shared" si="0"/>
        <v>3.8706877823819051E-5</v>
      </c>
    </row>
    <row r="27" spans="1:25" ht="19.5">
      <c r="A27" s="2" t="s">
        <v>34</v>
      </c>
      <c r="C27" s="1">
        <v>10512417</v>
      </c>
      <c r="E27" s="1">
        <v>178378341994</v>
      </c>
      <c r="G27" s="1">
        <v>176916267252.13</v>
      </c>
      <c r="I27" s="1">
        <v>2277447</v>
      </c>
      <c r="K27" s="1">
        <v>39130290241</v>
      </c>
      <c r="M27" s="10">
        <v>0</v>
      </c>
      <c r="N27" s="10"/>
      <c r="O27" s="10">
        <v>0</v>
      </c>
      <c r="Q27" s="1">
        <v>12789864</v>
      </c>
      <c r="S27" s="1">
        <v>19160</v>
      </c>
      <c r="U27" s="1">
        <v>217508632235</v>
      </c>
      <c r="W27" s="1">
        <v>243595724164.272</v>
      </c>
      <c r="Y27" s="12">
        <f t="shared" si="0"/>
        <v>4.0482505750449274E-2</v>
      </c>
    </row>
    <row r="28" spans="1:25" ht="19.5">
      <c r="A28" s="2" t="s">
        <v>35</v>
      </c>
      <c r="C28" s="1">
        <v>15706</v>
      </c>
      <c r="E28" s="1">
        <v>310677752</v>
      </c>
      <c r="G28" s="1">
        <v>266818467.537</v>
      </c>
      <c r="I28" s="10">
        <v>0</v>
      </c>
      <c r="J28" s="10"/>
      <c r="K28" s="10">
        <v>0</v>
      </c>
      <c r="M28" s="10">
        <v>0</v>
      </c>
      <c r="N28" s="10"/>
      <c r="O28" s="10">
        <v>0</v>
      </c>
      <c r="Q28" s="1">
        <v>15706</v>
      </c>
      <c r="S28" s="1">
        <v>13340</v>
      </c>
      <c r="U28" s="1">
        <v>310677752</v>
      </c>
      <c r="W28" s="1">
        <v>208271407.662</v>
      </c>
      <c r="Y28" s="12">
        <f t="shared" si="0"/>
        <v>3.4612054408004672E-5</v>
      </c>
    </row>
    <row r="29" spans="1:25" ht="19.5">
      <c r="A29" s="2" t="s">
        <v>36</v>
      </c>
      <c r="C29" s="1">
        <v>17396511</v>
      </c>
      <c r="E29" s="1">
        <v>123481925658</v>
      </c>
      <c r="G29" s="1">
        <v>84908638639.390503</v>
      </c>
      <c r="I29" s="10">
        <v>0</v>
      </c>
      <c r="J29" s="10"/>
      <c r="K29" s="10">
        <v>0</v>
      </c>
      <c r="L29" s="10"/>
      <c r="M29" s="10">
        <v>0</v>
      </c>
      <c r="N29" s="10"/>
      <c r="O29" s="10">
        <v>0</v>
      </c>
      <c r="Q29" s="1">
        <v>17396511</v>
      </c>
      <c r="S29" s="1">
        <v>4500</v>
      </c>
      <c r="U29" s="1">
        <v>123481925658</v>
      </c>
      <c r="W29" s="1">
        <v>77818507917.975006</v>
      </c>
      <c r="Y29" s="12">
        <f t="shared" si="0"/>
        <v>1.2932444545522347E-2</v>
      </c>
    </row>
    <row r="30" spans="1:25" ht="19.5">
      <c r="A30" s="2" t="s">
        <v>37</v>
      </c>
      <c r="C30" s="1">
        <v>1698345</v>
      </c>
      <c r="E30" s="1">
        <v>34853505884</v>
      </c>
      <c r="G30" s="1">
        <v>38272397337.157501</v>
      </c>
      <c r="I30" s="10">
        <v>0</v>
      </c>
      <c r="J30" s="10"/>
      <c r="K30" s="10">
        <v>0</v>
      </c>
      <c r="L30" s="10"/>
      <c r="M30" s="10">
        <v>0</v>
      </c>
      <c r="N30" s="10"/>
      <c r="O30" s="10">
        <v>0</v>
      </c>
      <c r="Q30" s="1">
        <v>1698345</v>
      </c>
      <c r="S30" s="1">
        <v>22550</v>
      </c>
      <c r="U30" s="1">
        <v>34853505884</v>
      </c>
      <c r="W30" s="1">
        <v>38069808555.487503</v>
      </c>
      <c r="Y30" s="12">
        <f t="shared" si="0"/>
        <v>6.326717141909779E-3</v>
      </c>
    </row>
    <row r="31" spans="1:25" ht="19.5">
      <c r="A31" s="2" t="s">
        <v>38</v>
      </c>
      <c r="C31" s="1">
        <v>69093</v>
      </c>
      <c r="E31" s="1">
        <v>8740481289</v>
      </c>
      <c r="G31" s="1">
        <v>5331088817.9729996</v>
      </c>
      <c r="I31" s="10">
        <v>0</v>
      </c>
      <c r="J31" s="10"/>
      <c r="K31" s="10">
        <v>0</v>
      </c>
      <c r="L31" s="10"/>
      <c r="M31" s="10">
        <v>0</v>
      </c>
      <c r="N31" s="10"/>
      <c r="O31" s="10">
        <v>0</v>
      </c>
      <c r="Q31" s="1">
        <v>69093</v>
      </c>
      <c r="S31" s="1">
        <v>69120</v>
      </c>
      <c r="U31" s="1">
        <v>8740481289</v>
      </c>
      <c r="W31" s="1">
        <v>4747292696.448</v>
      </c>
      <c r="Y31" s="12">
        <f t="shared" si="0"/>
        <v>7.8893956181850437E-4</v>
      </c>
    </row>
    <row r="32" spans="1:25" ht="19.5">
      <c r="A32" s="2" t="s">
        <v>39</v>
      </c>
      <c r="C32" s="1">
        <v>2999999</v>
      </c>
      <c r="E32" s="1">
        <v>22876033994</v>
      </c>
      <c r="G32" s="1">
        <v>33221139926.283001</v>
      </c>
      <c r="I32" s="10">
        <v>0</v>
      </c>
      <c r="J32" s="10"/>
      <c r="K32" s="10">
        <v>0</v>
      </c>
      <c r="L32" s="10"/>
      <c r="M32" s="10">
        <v>0</v>
      </c>
      <c r="N32" s="10"/>
      <c r="O32" s="10">
        <v>0</v>
      </c>
      <c r="Q32" s="1">
        <v>2999999</v>
      </c>
      <c r="S32" s="1">
        <v>12330</v>
      </c>
      <c r="U32" s="1">
        <v>22876033994</v>
      </c>
      <c r="W32" s="1">
        <v>36769897243.363503</v>
      </c>
      <c r="Y32" s="12">
        <f t="shared" si="0"/>
        <v>6.1106884437514882E-3</v>
      </c>
    </row>
    <row r="33" spans="1:25" ht="19.5">
      <c r="A33" s="2" t="s">
        <v>40</v>
      </c>
      <c r="C33" s="10">
        <v>0</v>
      </c>
      <c r="D33" s="10"/>
      <c r="E33" s="10">
        <v>0</v>
      </c>
      <c r="F33" s="10"/>
      <c r="G33" s="10">
        <v>0</v>
      </c>
      <c r="I33" s="1">
        <v>2925022</v>
      </c>
      <c r="K33" s="1">
        <v>18695990563</v>
      </c>
      <c r="M33" s="10">
        <v>0</v>
      </c>
      <c r="N33" s="10"/>
      <c r="O33" s="10">
        <v>0</v>
      </c>
      <c r="Q33" s="1">
        <v>2925022</v>
      </c>
      <c r="S33" s="1">
        <v>6500</v>
      </c>
      <c r="U33" s="1">
        <v>18695990563</v>
      </c>
      <c r="W33" s="1">
        <v>18899517774.150002</v>
      </c>
      <c r="Y33" s="12">
        <f t="shared" si="0"/>
        <v>3.1408590589906684E-3</v>
      </c>
    </row>
    <row r="34" spans="1:25" ht="19.5">
      <c r="A34" s="2" t="s">
        <v>41</v>
      </c>
      <c r="C34" s="10">
        <v>0</v>
      </c>
      <c r="D34" s="10"/>
      <c r="E34" s="10">
        <v>0</v>
      </c>
      <c r="F34" s="10"/>
      <c r="G34" s="10">
        <v>0</v>
      </c>
      <c r="I34" s="1">
        <v>1500000</v>
      </c>
      <c r="K34" s="1">
        <v>23451877496</v>
      </c>
      <c r="M34" s="10">
        <v>0</v>
      </c>
      <c r="N34" s="10"/>
      <c r="O34" s="10">
        <v>0</v>
      </c>
      <c r="Q34" s="1">
        <v>1500000</v>
      </c>
      <c r="S34" s="1">
        <v>15551</v>
      </c>
      <c r="U34" s="1">
        <v>23451877496</v>
      </c>
      <c r="W34" s="1">
        <v>23187707325</v>
      </c>
      <c r="Y34" s="12">
        <f t="shared" si="0"/>
        <v>3.8535015273544987E-3</v>
      </c>
    </row>
    <row r="35" spans="1:25" ht="18.75" thickBot="1">
      <c r="E35" s="4">
        <f>SUM(E8:E34)</f>
        <v>756378371236</v>
      </c>
      <c r="G35" s="4">
        <f>SUM(G8:G34)</f>
        <v>632451532060.78052</v>
      </c>
      <c r="I35" s="4">
        <f>SUM(I8:I34)</f>
        <v>7203108</v>
      </c>
      <c r="K35" s="4">
        <f>SUM(K8:K34)</f>
        <v>81278158300</v>
      </c>
      <c r="M35" s="11">
        <f>SUM(M8:M34)</f>
        <v>0</v>
      </c>
      <c r="N35" s="10"/>
      <c r="O35" s="11">
        <f>SUM(O8:O34)</f>
        <v>0</v>
      </c>
      <c r="Q35" s="4">
        <f>SUM(Q8:Q34)</f>
        <v>61074260</v>
      </c>
      <c r="S35" s="4">
        <f>SUM(S8:S34)</f>
        <v>421849</v>
      </c>
      <c r="U35" s="4">
        <f>SUM(U8:U34)</f>
        <v>837656529536</v>
      </c>
      <c r="W35" s="4">
        <f>SUM(W8:W34)</f>
        <v>712101083581.78833</v>
      </c>
      <c r="Y35" s="13">
        <f>SUM(Y8:Y34)</f>
        <v>0.11834212735015255</v>
      </c>
    </row>
    <row r="36" spans="1:25" ht="18.75" thickTop="1"/>
  </sheetData>
  <sheetProtection password="D87C" sheet="1" objects="1" scenarios="1" selectLockedCells="1" autoFilter="0" selectUnlockedCells="1"/>
  <mergeCells count="21">
    <mergeCell ref="A5:A7"/>
    <mergeCell ref="C6:C7"/>
    <mergeCell ref="E6:E7"/>
    <mergeCell ref="G6:G7"/>
    <mergeCell ref="C5:G5"/>
    <mergeCell ref="A1:Y1"/>
    <mergeCell ref="A2:Y2"/>
    <mergeCell ref="A3:Y3"/>
    <mergeCell ref="Y6:Y7"/>
    <mergeCell ref="Q5:Y5"/>
    <mergeCell ref="I5:O5"/>
    <mergeCell ref="Q6:Q7"/>
    <mergeCell ref="S6:S7"/>
    <mergeCell ref="U6:U7"/>
    <mergeCell ref="W6:W7"/>
    <mergeCell ref="I7"/>
    <mergeCell ref="K7"/>
    <mergeCell ref="I6:K6"/>
    <mergeCell ref="M7"/>
    <mergeCell ref="O7"/>
    <mergeCell ref="M6:O6"/>
  </mergeCells>
  <pageMargins left="0.7" right="0.7" top="0.75" bottom="0.75" header="0.3" footer="0.3"/>
  <pageSetup paperSize="9" scale="3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"/>
  <sheetViews>
    <sheetView rightToLeft="1" view="pageBreakPreview" topLeftCell="B1" zoomScale="80" zoomScaleNormal="100" zoomScaleSheetLayoutView="80" workbookViewId="0">
      <selection activeCell="Q22" sqref="Q22"/>
    </sheetView>
  </sheetViews>
  <sheetFormatPr defaultRowHeight="18"/>
  <cols>
    <col min="1" max="1" width="33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7.5703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8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19.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19.5">
      <c r="A3" s="24" t="s">
        <v>136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19.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7" ht="19.5">
      <c r="A6" s="28" t="s">
        <v>140</v>
      </c>
      <c r="C6" s="27" t="s">
        <v>138</v>
      </c>
      <c r="D6" s="27" t="s">
        <v>138</v>
      </c>
      <c r="E6" s="27" t="s">
        <v>138</v>
      </c>
      <c r="F6" s="27" t="s">
        <v>138</v>
      </c>
      <c r="G6" s="27" t="s">
        <v>138</v>
      </c>
      <c r="H6" s="27" t="s">
        <v>138</v>
      </c>
      <c r="I6" s="27" t="s">
        <v>138</v>
      </c>
      <c r="K6" s="27" t="s">
        <v>139</v>
      </c>
      <c r="L6" s="27" t="s">
        <v>139</v>
      </c>
      <c r="M6" s="27" t="s">
        <v>139</v>
      </c>
      <c r="N6" s="27" t="s">
        <v>139</v>
      </c>
      <c r="O6" s="27" t="s">
        <v>139</v>
      </c>
      <c r="P6" s="27" t="s">
        <v>139</v>
      </c>
      <c r="Q6" s="27" t="s">
        <v>139</v>
      </c>
    </row>
    <row r="7" spans="1:17" ht="19.5">
      <c r="A7" s="27" t="s">
        <v>140</v>
      </c>
      <c r="C7" s="27" t="s">
        <v>171</v>
      </c>
      <c r="E7" s="27" t="s">
        <v>168</v>
      </c>
      <c r="G7" s="27" t="s">
        <v>169</v>
      </c>
      <c r="I7" s="27" t="s">
        <v>172</v>
      </c>
      <c r="K7" s="27" t="s">
        <v>171</v>
      </c>
      <c r="M7" s="27" t="s">
        <v>168</v>
      </c>
      <c r="O7" s="27" t="s">
        <v>169</v>
      </c>
      <c r="Q7" s="27" t="s">
        <v>172</v>
      </c>
    </row>
    <row r="8" spans="1:17" ht="19.5">
      <c r="A8" s="2" t="s">
        <v>145</v>
      </c>
      <c r="C8" s="10">
        <v>0</v>
      </c>
      <c r="E8" s="10">
        <v>0</v>
      </c>
      <c r="G8" s="10">
        <v>0</v>
      </c>
      <c r="I8" s="10">
        <v>0</v>
      </c>
      <c r="K8" s="1">
        <v>667625832</v>
      </c>
      <c r="M8" s="10">
        <v>0</v>
      </c>
      <c r="O8" s="1">
        <v>5548994070</v>
      </c>
      <c r="Q8" s="1">
        <v>6216619902</v>
      </c>
    </row>
    <row r="9" spans="1:17" ht="19.5">
      <c r="A9" s="2" t="s">
        <v>166</v>
      </c>
      <c r="C9" s="10">
        <v>0</v>
      </c>
      <c r="E9" s="10">
        <v>0</v>
      </c>
      <c r="G9" s="10">
        <v>0</v>
      </c>
      <c r="I9" s="10">
        <v>0</v>
      </c>
      <c r="K9" s="1">
        <v>1817364567</v>
      </c>
      <c r="M9" s="10">
        <v>0</v>
      </c>
      <c r="O9" s="1">
        <v>54634038</v>
      </c>
      <c r="Q9" s="1">
        <v>1871998605</v>
      </c>
    </row>
    <row r="10" spans="1:17" ht="19.5">
      <c r="A10" s="2" t="s">
        <v>64</v>
      </c>
      <c r="C10" s="1">
        <v>9767196602</v>
      </c>
      <c r="E10" s="10">
        <v>0</v>
      </c>
      <c r="G10" s="10">
        <v>0</v>
      </c>
      <c r="I10" s="1">
        <v>9767196602</v>
      </c>
      <c r="K10" s="1">
        <v>25700546992</v>
      </c>
      <c r="M10" s="1">
        <v>6201198125</v>
      </c>
      <c r="O10" s="10">
        <v>0</v>
      </c>
      <c r="Q10" s="1">
        <v>31901745117</v>
      </c>
    </row>
    <row r="11" spans="1:17" ht="19.5">
      <c r="A11" s="2" t="s">
        <v>51</v>
      </c>
      <c r="C11" s="1">
        <v>12546581059</v>
      </c>
      <c r="E11" s="1">
        <v>-31879220843</v>
      </c>
      <c r="G11" s="10">
        <v>0</v>
      </c>
      <c r="I11" s="1">
        <v>-19332639784</v>
      </c>
      <c r="K11" s="1">
        <v>36632661832</v>
      </c>
      <c r="M11" s="1">
        <v>-16122843423</v>
      </c>
      <c r="O11" s="10">
        <v>0</v>
      </c>
      <c r="Q11" s="1">
        <v>20509818409</v>
      </c>
    </row>
    <row r="12" spans="1:17" ht="19.5">
      <c r="A12" s="2" t="s">
        <v>67</v>
      </c>
      <c r="C12" s="1">
        <v>12733654938</v>
      </c>
      <c r="E12" s="1">
        <v>71168711233</v>
      </c>
      <c r="G12" s="10">
        <v>0</v>
      </c>
      <c r="I12" s="1">
        <v>83902366171</v>
      </c>
      <c r="K12" s="1">
        <v>36583320929</v>
      </c>
      <c r="M12" s="1">
        <v>86141895961</v>
      </c>
      <c r="O12" s="10">
        <v>0</v>
      </c>
      <c r="Q12" s="1">
        <v>122725216890</v>
      </c>
    </row>
    <row r="13" spans="1:17" ht="19.5">
      <c r="A13" s="2" t="s">
        <v>61</v>
      </c>
      <c r="C13" s="1">
        <v>103917853</v>
      </c>
      <c r="E13" s="1">
        <v>14998</v>
      </c>
      <c r="G13" s="10">
        <v>0</v>
      </c>
      <c r="I13" s="1">
        <v>103932851</v>
      </c>
      <c r="K13" s="1">
        <v>301638698</v>
      </c>
      <c r="M13" s="1">
        <v>71672007</v>
      </c>
      <c r="O13" s="10">
        <v>0</v>
      </c>
      <c r="Q13" s="1">
        <v>373310705</v>
      </c>
    </row>
    <row r="14" spans="1:17" ht="19.5">
      <c r="A14" s="2" t="s">
        <v>58</v>
      </c>
      <c r="C14" s="1">
        <v>7561216149</v>
      </c>
      <c r="E14" s="1">
        <v>1999637500</v>
      </c>
      <c r="G14" s="10">
        <v>0</v>
      </c>
      <c r="I14" s="1">
        <v>9560853649</v>
      </c>
      <c r="K14" s="1">
        <v>21827675633</v>
      </c>
      <c r="M14" s="1">
        <v>-499909375</v>
      </c>
      <c r="O14" s="10">
        <v>0</v>
      </c>
      <c r="Q14" s="1">
        <v>21327766258</v>
      </c>
    </row>
    <row r="15" spans="1:17" ht="19.5">
      <c r="A15" s="2" t="s">
        <v>70</v>
      </c>
      <c r="C15" s="10">
        <v>0</v>
      </c>
      <c r="E15" s="1">
        <v>1847791527</v>
      </c>
      <c r="G15" s="10">
        <v>0</v>
      </c>
      <c r="I15" s="1">
        <v>1847791527</v>
      </c>
      <c r="K15" s="10">
        <v>0</v>
      </c>
      <c r="M15" s="1">
        <v>5483768420</v>
      </c>
      <c r="O15" s="10">
        <v>0</v>
      </c>
      <c r="Q15" s="1">
        <v>5483768420</v>
      </c>
    </row>
    <row r="16" spans="1:17" ht="19.5">
      <c r="A16" s="2" t="s">
        <v>55</v>
      </c>
      <c r="C16" s="10">
        <v>0</v>
      </c>
      <c r="E16" s="1">
        <v>91075189</v>
      </c>
      <c r="G16" s="10">
        <v>0</v>
      </c>
      <c r="I16" s="1">
        <v>91075189</v>
      </c>
      <c r="K16" s="10">
        <v>0</v>
      </c>
      <c r="M16" s="1">
        <v>1097695706</v>
      </c>
      <c r="O16" s="10">
        <v>0</v>
      </c>
      <c r="Q16" s="1">
        <v>1097695706</v>
      </c>
    </row>
    <row r="17" spans="3:17" ht="18.75" thickBot="1">
      <c r="C17" s="4">
        <f>SUM(C8:C16)</f>
        <v>42712566601</v>
      </c>
      <c r="E17" s="4">
        <f t="shared" ref="E17:Q17" si="0">SUM(E8:E16)</f>
        <v>43228009604</v>
      </c>
      <c r="G17" s="11">
        <f t="shared" si="0"/>
        <v>0</v>
      </c>
      <c r="I17" s="4">
        <f t="shared" si="0"/>
        <v>85940576205</v>
      </c>
      <c r="K17" s="4">
        <f t="shared" si="0"/>
        <v>123530834483</v>
      </c>
      <c r="M17" s="4">
        <f t="shared" si="0"/>
        <v>82373477421</v>
      </c>
      <c r="O17" s="4">
        <f t="shared" si="0"/>
        <v>5603628108</v>
      </c>
      <c r="Q17" s="4">
        <f t="shared" si="0"/>
        <v>211507940012</v>
      </c>
    </row>
    <row r="18" spans="3:17" ht="18.75" thickTop="1"/>
  </sheetData>
  <sheetProtection password="D87C" sheet="1" objects="1" scenarios="1" selectLockedCells="1" autoFilter="0" selectUnlockedCells="1"/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3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rightToLeft="1" view="pageBreakPreview" topLeftCell="B1" zoomScale="90" zoomScaleNormal="100" zoomScaleSheetLayoutView="90" workbookViewId="0">
      <selection activeCell="E25" sqref="E25"/>
    </sheetView>
  </sheetViews>
  <sheetFormatPr defaultRowHeight="18"/>
  <cols>
    <col min="1" max="1" width="24.85546875" style="1" bestFit="1" customWidth="1"/>
    <col min="2" max="2" width="1" style="1" customWidth="1"/>
    <col min="3" max="3" width="22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24" style="1" customWidth="1"/>
    <col min="8" max="8" width="1" style="1" customWidth="1"/>
    <col min="9" max="9" width="41.140625" style="1" bestFit="1" customWidth="1"/>
    <col min="10" max="10" width="1" style="1" customWidth="1"/>
    <col min="11" max="11" width="20.710937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30" customHeight="1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9.5">
      <c r="A3" s="24" t="s">
        <v>136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19.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6" spans="1:11" ht="19.5">
      <c r="A6" s="27" t="s">
        <v>173</v>
      </c>
      <c r="B6" s="27" t="s">
        <v>173</v>
      </c>
      <c r="C6" s="27" t="s">
        <v>173</v>
      </c>
      <c r="E6" s="27" t="s">
        <v>138</v>
      </c>
      <c r="F6" s="27" t="s">
        <v>138</v>
      </c>
      <c r="G6" s="27" t="s">
        <v>138</v>
      </c>
      <c r="I6" s="27" t="s">
        <v>139</v>
      </c>
      <c r="J6" s="27" t="s">
        <v>139</v>
      </c>
      <c r="K6" s="27" t="s">
        <v>139</v>
      </c>
    </row>
    <row r="7" spans="1:11" ht="73.5" customHeight="1">
      <c r="A7" s="27" t="s">
        <v>174</v>
      </c>
      <c r="C7" s="27" t="s">
        <v>83</v>
      </c>
      <c r="E7" s="27" t="s">
        <v>175</v>
      </c>
      <c r="G7" s="26" t="s">
        <v>176</v>
      </c>
      <c r="I7" s="27" t="s">
        <v>175</v>
      </c>
      <c r="K7" s="26" t="s">
        <v>176</v>
      </c>
    </row>
    <row r="8" spans="1:11" ht="19.5">
      <c r="A8" s="2" t="s">
        <v>89</v>
      </c>
      <c r="C8" s="1" t="s">
        <v>90</v>
      </c>
      <c r="E8" s="1">
        <v>6370</v>
      </c>
      <c r="G8" s="5">
        <f>E8/$E$24</f>
        <v>1.670750633209146E-7</v>
      </c>
      <c r="I8" s="1">
        <v>6370</v>
      </c>
      <c r="K8" s="5">
        <f>I8/$I$24</f>
        <v>5.0480862428874555E-8</v>
      </c>
    </row>
    <row r="9" spans="1:11" ht="19.5">
      <c r="A9" s="2" t="s">
        <v>96</v>
      </c>
      <c r="C9" s="1" t="s">
        <v>97</v>
      </c>
      <c r="E9" s="1">
        <v>78308</v>
      </c>
      <c r="G9" s="5">
        <f t="shared" ref="G9:G23" si="0">E9/$E$24</f>
        <v>2.0538954565987722E-6</v>
      </c>
      <c r="I9" s="1">
        <v>2292331</v>
      </c>
      <c r="K9" s="5">
        <f t="shared" ref="K9:K23" si="1">I9/$I$24</f>
        <v>1.8166223838688296E-5</v>
      </c>
    </row>
    <row r="10" spans="1:11" ht="19.5">
      <c r="A10" s="2" t="s">
        <v>99</v>
      </c>
      <c r="C10" s="1" t="s">
        <v>100</v>
      </c>
      <c r="E10" s="1">
        <v>9754</v>
      </c>
      <c r="G10" s="5">
        <f t="shared" si="0"/>
        <v>2.5583205143362651E-7</v>
      </c>
      <c r="I10" s="1">
        <v>22472</v>
      </c>
      <c r="K10" s="5">
        <f t="shared" si="1"/>
        <v>1.7808570494531694E-7</v>
      </c>
    </row>
    <row r="11" spans="1:11" ht="19.5">
      <c r="A11" s="2" t="s">
        <v>102</v>
      </c>
      <c r="C11" s="1" t="s">
        <v>103</v>
      </c>
      <c r="E11" s="1">
        <v>6369</v>
      </c>
      <c r="G11" s="5">
        <f t="shared" si="0"/>
        <v>1.6704883489653142E-7</v>
      </c>
      <c r="I11" s="1">
        <v>6369</v>
      </c>
      <c r="K11" s="5">
        <f t="shared" si="1"/>
        <v>5.0472937646703615E-8</v>
      </c>
    </row>
    <row r="12" spans="1:11" ht="19.5">
      <c r="A12" s="2" t="s">
        <v>105</v>
      </c>
      <c r="C12" s="1" t="s">
        <v>106</v>
      </c>
      <c r="E12" s="1">
        <v>4341698607</v>
      </c>
      <c r="G12" s="5">
        <f t="shared" si="0"/>
        <v>0.11387591360829696</v>
      </c>
      <c r="I12" s="1">
        <v>15389588697</v>
      </c>
      <c r="K12" s="5">
        <f t="shared" si="1"/>
        <v>0.12195913812405335</v>
      </c>
    </row>
    <row r="13" spans="1:11" ht="19.5">
      <c r="A13" s="2" t="s">
        <v>109</v>
      </c>
      <c r="C13" s="1" t="s">
        <v>177</v>
      </c>
      <c r="E13" s="1">
        <v>0</v>
      </c>
      <c r="G13" s="5">
        <f t="shared" si="0"/>
        <v>0</v>
      </c>
      <c r="I13" s="1">
        <v>8806721281</v>
      </c>
      <c r="K13" s="5">
        <f t="shared" si="1"/>
        <v>6.9791347792088371E-2</v>
      </c>
    </row>
    <row r="14" spans="1:11" ht="19.5">
      <c r="A14" s="2" t="s">
        <v>109</v>
      </c>
      <c r="C14" s="1" t="s">
        <v>110</v>
      </c>
      <c r="E14" s="1">
        <v>875749</v>
      </c>
      <c r="G14" s="5">
        <f t="shared" si="0"/>
        <v>2.2969516425153475E-5</v>
      </c>
      <c r="I14" s="1">
        <v>882116</v>
      </c>
      <c r="K14" s="5">
        <f t="shared" si="1"/>
        <v>6.9905771494990748E-6</v>
      </c>
    </row>
    <row r="15" spans="1:11" ht="19.5">
      <c r="A15" s="2" t="s">
        <v>105</v>
      </c>
      <c r="C15" s="1" t="s">
        <v>111</v>
      </c>
      <c r="E15" s="1">
        <v>2048</v>
      </c>
      <c r="G15" s="5">
        <f t="shared" si="0"/>
        <v>5.3715813136771283E-8</v>
      </c>
      <c r="I15" s="1">
        <v>12062</v>
      </c>
      <c r="K15" s="5">
        <f t="shared" si="1"/>
        <v>9.5588722545853198E-8</v>
      </c>
    </row>
    <row r="16" spans="1:11" ht="19.5">
      <c r="A16" s="2" t="s">
        <v>117</v>
      </c>
      <c r="C16" s="1" t="s">
        <v>118</v>
      </c>
      <c r="E16" s="1">
        <v>4626</v>
      </c>
      <c r="G16" s="5">
        <f t="shared" si="0"/>
        <v>1.2133269119663281E-7</v>
      </c>
      <c r="I16" s="1">
        <v>17390</v>
      </c>
      <c r="K16" s="5">
        <f t="shared" si="1"/>
        <v>1.3781196195261045E-7</v>
      </c>
    </row>
    <row r="17" spans="1:11" ht="19.5">
      <c r="A17" s="2" t="s">
        <v>102</v>
      </c>
      <c r="C17" s="1" t="s">
        <v>120</v>
      </c>
      <c r="E17" s="1">
        <v>7202191777</v>
      </c>
      <c r="G17" s="5">
        <f t="shared" si="0"/>
        <v>0.18890214241627087</v>
      </c>
      <c r="I17" s="1">
        <v>21979007384</v>
      </c>
      <c r="K17" s="5">
        <f t="shared" si="1"/>
        <v>0.17417884585163612</v>
      </c>
    </row>
    <row r="18" spans="1:11" ht="19.5">
      <c r="A18" s="2" t="s">
        <v>102</v>
      </c>
      <c r="C18" s="1" t="s">
        <v>122</v>
      </c>
      <c r="E18" s="1">
        <v>5095890391</v>
      </c>
      <c r="G18" s="5">
        <f t="shared" si="0"/>
        <v>0.13365717578536346</v>
      </c>
      <c r="I18" s="1">
        <v>15109813562</v>
      </c>
      <c r="K18" s="5">
        <f t="shared" si="1"/>
        <v>0.1197419811223336</v>
      </c>
    </row>
    <row r="19" spans="1:11" ht="19.5">
      <c r="A19" s="2" t="s">
        <v>150</v>
      </c>
      <c r="C19" s="1" t="s">
        <v>178</v>
      </c>
      <c r="E19" s="1">
        <v>7316494</v>
      </c>
      <c r="G19" s="5">
        <f t="shared" si="0"/>
        <v>1.9190010962905678E-4</v>
      </c>
      <c r="I19" s="1">
        <v>893775034</v>
      </c>
      <c r="K19" s="5">
        <f t="shared" si="1"/>
        <v>7.0829724542726341E-3</v>
      </c>
    </row>
    <row r="20" spans="1:11" ht="19.5">
      <c r="A20" s="2" t="s">
        <v>123</v>
      </c>
      <c r="C20" s="1" t="s">
        <v>124</v>
      </c>
      <c r="E20" s="1">
        <v>155494</v>
      </c>
      <c r="G20" s="5">
        <f t="shared" si="0"/>
        <v>4.0783626210396069E-6</v>
      </c>
      <c r="I20" s="1">
        <v>155494</v>
      </c>
      <c r="K20" s="5">
        <f t="shared" si="1"/>
        <v>1.2322560788878211E-6</v>
      </c>
    </row>
    <row r="21" spans="1:11" ht="19.5">
      <c r="A21" s="2" t="s">
        <v>123</v>
      </c>
      <c r="C21" s="1" t="s">
        <v>126</v>
      </c>
      <c r="E21" s="1">
        <v>5307287643</v>
      </c>
      <c r="G21" s="5">
        <f t="shared" si="0"/>
        <v>0.13920179262425944</v>
      </c>
      <c r="I21" s="1">
        <v>17323995436</v>
      </c>
      <c r="K21" s="5">
        <f t="shared" si="1"/>
        <v>0.13728889016062271</v>
      </c>
    </row>
    <row r="22" spans="1:11" ht="19.5">
      <c r="A22" s="2" t="s">
        <v>127</v>
      </c>
      <c r="C22" s="1" t="s">
        <v>128</v>
      </c>
      <c r="E22" s="1">
        <v>14172318409</v>
      </c>
      <c r="G22" s="5">
        <f t="shared" si="0"/>
        <v>0.37171758172493541</v>
      </c>
      <c r="I22" s="1">
        <v>40876113563</v>
      </c>
      <c r="K22" s="5">
        <f t="shared" si="1"/>
        <v>0.32393429598129614</v>
      </c>
    </row>
    <row r="23" spans="1:11" ht="19.5">
      <c r="A23" s="2" t="s">
        <v>130</v>
      </c>
      <c r="C23" s="1" t="s">
        <v>131</v>
      </c>
      <c r="E23" s="1">
        <v>1998733366</v>
      </c>
      <c r="G23" s="5">
        <f t="shared" si="0"/>
        <v>5.2423626952288034E-2</v>
      </c>
      <c r="I23" s="1">
        <v>5804024139</v>
      </c>
      <c r="K23" s="5">
        <f t="shared" si="1"/>
        <v>4.5995627016440513E-2</v>
      </c>
    </row>
    <row r="24" spans="1:11" ht="18.75" thickBot="1">
      <c r="E24" s="4">
        <f>SUM(E8:E23)</f>
        <v>38126575405</v>
      </c>
      <c r="G24" s="7">
        <f>SUM(G8:G23)</f>
        <v>1</v>
      </c>
      <c r="I24" s="4">
        <f>SUM(I8:I23)</f>
        <v>126186433700</v>
      </c>
      <c r="K24" s="7">
        <f>SUM(K8:K23)</f>
        <v>1</v>
      </c>
    </row>
    <row r="25" spans="1:11" ht="18.75" thickTop="1"/>
  </sheetData>
  <sheetProtection password="D87C" sheet="1" objects="1" scenarios="1" selectLockedCells="1" autoFilter="0" selectUnlockedCells="1"/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scale="42" orientation="portrait" r:id="rId1"/>
  <ignoredErrors>
    <ignoredError sqref="C8:C2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view="pageBreakPreview" zoomScale="60" zoomScaleNormal="100" workbookViewId="0">
      <selection activeCell="K17" sqref="K17"/>
    </sheetView>
  </sheetViews>
  <sheetFormatPr defaultRowHeight="18"/>
  <cols>
    <col min="1" max="1" width="38" style="1" bestFit="1" customWidth="1"/>
    <col min="2" max="2" width="1" style="1" customWidth="1"/>
    <col min="3" max="3" width="11.8554687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19.5">
      <c r="A2" s="24" t="s">
        <v>0</v>
      </c>
      <c r="B2" s="24"/>
      <c r="C2" s="24"/>
      <c r="D2" s="24"/>
      <c r="E2" s="24"/>
    </row>
    <row r="3" spans="1:5" ht="19.5">
      <c r="A3" s="24" t="s">
        <v>136</v>
      </c>
      <c r="B3" s="24"/>
      <c r="C3" s="24"/>
      <c r="D3" s="24"/>
      <c r="E3" s="24"/>
    </row>
    <row r="4" spans="1:5" ht="19.5">
      <c r="A4" s="24" t="s">
        <v>2</v>
      </c>
      <c r="B4" s="24"/>
      <c r="C4" s="24"/>
      <c r="D4" s="24"/>
      <c r="E4" s="24"/>
    </row>
    <row r="6" spans="1:5" ht="19.5">
      <c r="A6" s="28" t="s">
        <v>179</v>
      </c>
      <c r="C6" s="27" t="s">
        <v>138</v>
      </c>
      <c r="E6" s="27" t="s">
        <v>6</v>
      </c>
    </row>
    <row r="7" spans="1:5" ht="19.5">
      <c r="A7" s="27" t="s">
        <v>179</v>
      </c>
      <c r="C7" s="31" t="s">
        <v>86</v>
      </c>
      <c r="E7" s="31" t="s">
        <v>86</v>
      </c>
    </row>
    <row r="8" spans="1:5" ht="19.5">
      <c r="A8" s="2" t="s">
        <v>179</v>
      </c>
      <c r="C8" s="10">
        <v>0</v>
      </c>
      <c r="E8" s="1">
        <v>17006803</v>
      </c>
    </row>
    <row r="9" spans="1:5" ht="19.5">
      <c r="A9" s="2" t="s">
        <v>180</v>
      </c>
      <c r="C9" s="10">
        <v>0</v>
      </c>
      <c r="E9" s="1">
        <v>54572355</v>
      </c>
    </row>
    <row r="10" spans="1:5" ht="19.5">
      <c r="A10" s="2" t="s">
        <v>181</v>
      </c>
      <c r="C10" s="1">
        <v>4175280</v>
      </c>
      <c r="E10" s="1">
        <v>20096739</v>
      </c>
    </row>
    <row r="11" spans="1:5" ht="20.25" thickBot="1">
      <c r="A11" s="2" t="s">
        <v>146</v>
      </c>
      <c r="C11" s="4">
        <f>SUM(C8:C10)</f>
        <v>4175280</v>
      </c>
      <c r="E11" s="4">
        <v>91675897</v>
      </c>
    </row>
    <row r="12" spans="1:5" ht="18.75" thickTop="1"/>
  </sheetData>
  <sheetProtection password="D87C" sheet="1" objects="1" scenarios="1" selectLockedCells="1" autoFilter="0" selectUnlockedCells="1"/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  <pageSetup paperSize="9" scale="75" orientation="portrait" r:id="rId1"/>
  <colBreaks count="1" manualBreakCount="1">
    <brk id="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tabSelected="1" view="pageBreakPreview" zoomScale="130" zoomScaleNormal="100" zoomScaleSheetLayoutView="130" workbookViewId="0">
      <selection activeCell="A4" sqref="A4:G4"/>
    </sheetView>
  </sheetViews>
  <sheetFormatPr defaultRowHeight="18"/>
  <cols>
    <col min="1" max="1" width="24.14062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18.85546875" style="1" customWidth="1"/>
    <col min="6" max="6" width="1" style="1" customWidth="1"/>
    <col min="7" max="7" width="24.140625" style="1" customWidth="1"/>
    <col min="8" max="8" width="1" style="1" customWidth="1"/>
    <col min="9" max="9" width="9.140625" style="1" customWidth="1"/>
    <col min="10" max="16384" width="9.140625" style="1"/>
  </cols>
  <sheetData>
    <row r="2" spans="1:7" ht="19.5">
      <c r="A2" s="24" t="s">
        <v>0</v>
      </c>
      <c r="B2" s="24"/>
      <c r="C2" s="24"/>
      <c r="D2" s="24"/>
      <c r="E2" s="24"/>
      <c r="F2" s="24"/>
      <c r="G2" s="24"/>
    </row>
    <row r="3" spans="1:7" ht="19.5">
      <c r="A3" s="24" t="s">
        <v>136</v>
      </c>
      <c r="B3" s="24"/>
      <c r="C3" s="24"/>
      <c r="D3" s="24"/>
      <c r="E3" s="24"/>
      <c r="F3" s="24"/>
      <c r="G3" s="24"/>
    </row>
    <row r="4" spans="1:7" ht="19.5">
      <c r="A4" s="24" t="s">
        <v>2</v>
      </c>
      <c r="B4" s="24"/>
      <c r="C4" s="24"/>
      <c r="D4" s="24"/>
      <c r="E4" s="24"/>
      <c r="F4" s="24"/>
      <c r="G4" s="24"/>
    </row>
    <row r="6" spans="1:7" ht="19.5">
      <c r="A6" s="27" t="s">
        <v>140</v>
      </c>
      <c r="C6" s="27" t="s">
        <v>86</v>
      </c>
      <c r="E6" s="27" t="s">
        <v>170</v>
      </c>
      <c r="G6" s="27" t="s">
        <v>13</v>
      </c>
    </row>
    <row r="7" spans="1:7" ht="19.5">
      <c r="A7" s="2" t="s">
        <v>182</v>
      </c>
      <c r="C7" s="1">
        <v>9611686607</v>
      </c>
      <c r="E7" s="5" t="s">
        <v>183</v>
      </c>
      <c r="G7" s="6">
        <f>C7/سهام!$AE$3</f>
        <v>1.5973398534573438E-3</v>
      </c>
    </row>
    <row r="8" spans="1:7" ht="19.5">
      <c r="A8" s="2" t="s">
        <v>184</v>
      </c>
      <c r="C8" s="1">
        <v>85940576205</v>
      </c>
      <c r="E8" s="5" t="s">
        <v>185</v>
      </c>
      <c r="G8" s="6">
        <f>C8/سهام!$AE$3</f>
        <v>1.4282228813136582E-2</v>
      </c>
    </row>
    <row r="9" spans="1:7" ht="19.5">
      <c r="A9" s="2" t="s">
        <v>186</v>
      </c>
      <c r="C9" s="1">
        <v>38126575405</v>
      </c>
      <c r="E9" s="5" t="s">
        <v>187</v>
      </c>
      <c r="G9" s="6">
        <f>C9/سهام!$AE$3</f>
        <v>6.3361510690433881E-3</v>
      </c>
    </row>
    <row r="10" spans="1:7" ht="18.75" thickBot="1">
      <c r="C10" s="4">
        <f>SUM(C7:C9)</f>
        <v>133678838217</v>
      </c>
      <c r="E10" s="7">
        <v>1</v>
      </c>
      <c r="F10" s="3"/>
      <c r="G10" s="8">
        <f>SUM(G7:G9)</f>
        <v>2.2215719735637313E-2</v>
      </c>
    </row>
    <row r="11" spans="1:7" ht="18.75" thickTop="1"/>
  </sheetData>
  <sheetProtection password="D87C" sheet="1" objects="1" scenarios="1" selectLockedCells="1" autoFilter="0" selectUnlockedCells="1"/>
  <mergeCells count="7">
    <mergeCell ref="A2:G2"/>
    <mergeCell ref="A3:G3"/>
    <mergeCell ref="A4:G4"/>
    <mergeCell ref="A6"/>
    <mergeCell ref="C6"/>
    <mergeCell ref="E6"/>
    <mergeCell ref="G6"/>
  </mergeCell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7"/>
  <sheetViews>
    <sheetView rightToLeft="1" topLeftCell="H1" zoomScaleNormal="100" workbookViewId="0">
      <selection activeCell="K25" sqref="K25"/>
    </sheetView>
  </sheetViews>
  <sheetFormatPr defaultRowHeight="18"/>
  <cols>
    <col min="1" max="1" width="33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11.85546875" style="1" bestFit="1" customWidth="1"/>
    <col min="16" max="16" width="1" style="1" customWidth="1"/>
    <col min="17" max="17" width="19.85546875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8.855468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4.7109375" style="1" bestFit="1" customWidth="1"/>
    <col min="28" max="28" width="1" style="1" customWidth="1"/>
    <col min="29" max="29" width="11.85546875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19.85546875" style="1" bestFit="1" customWidth="1"/>
    <col min="34" max="34" width="1" style="1" customWidth="1"/>
    <col min="35" max="35" width="23.7109375" style="1" bestFit="1" customWidth="1"/>
    <col min="36" max="36" width="1" style="1" customWidth="1"/>
    <col min="37" max="37" width="23.5703125" style="1" customWidth="1"/>
    <col min="38" max="38" width="1" style="1" customWidth="1"/>
    <col min="39" max="39" width="9.140625" style="1" customWidth="1"/>
    <col min="40" max="16384" width="9.140625" style="1"/>
  </cols>
  <sheetData>
    <row r="2" spans="1:38" ht="19.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</row>
    <row r="3" spans="1:38" ht="19.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8" ht="19.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</row>
    <row r="6" spans="1:38" ht="19.5">
      <c r="A6" s="27" t="s">
        <v>43</v>
      </c>
      <c r="B6" s="27" t="s">
        <v>43</v>
      </c>
      <c r="C6" s="27" t="s">
        <v>43</v>
      </c>
      <c r="D6" s="27" t="s">
        <v>43</v>
      </c>
      <c r="E6" s="27" t="s">
        <v>43</v>
      </c>
      <c r="F6" s="27" t="s">
        <v>43</v>
      </c>
      <c r="G6" s="27" t="s">
        <v>43</v>
      </c>
      <c r="H6" s="27" t="s">
        <v>43</v>
      </c>
      <c r="I6" s="27" t="s">
        <v>43</v>
      </c>
      <c r="J6" s="27" t="s">
        <v>43</v>
      </c>
      <c r="K6" s="27" t="s">
        <v>43</v>
      </c>
      <c r="L6" s="27" t="s">
        <v>43</v>
      </c>
      <c r="M6" s="27" t="s">
        <v>43</v>
      </c>
      <c r="O6" s="27" t="s">
        <v>4</v>
      </c>
      <c r="P6" s="27" t="s">
        <v>4</v>
      </c>
      <c r="Q6" s="27" t="s">
        <v>4</v>
      </c>
      <c r="R6" s="27" t="s">
        <v>4</v>
      </c>
      <c r="S6" s="27" t="s">
        <v>4</v>
      </c>
      <c r="U6" s="27" t="s">
        <v>5</v>
      </c>
      <c r="V6" s="27" t="s">
        <v>5</v>
      </c>
      <c r="W6" s="27" t="s">
        <v>5</v>
      </c>
      <c r="X6" s="27" t="s">
        <v>5</v>
      </c>
      <c r="Y6" s="27" t="s">
        <v>5</v>
      </c>
      <c r="Z6" s="27" t="s">
        <v>5</v>
      </c>
      <c r="AA6" s="27" t="s">
        <v>5</v>
      </c>
      <c r="AC6" s="27" t="s">
        <v>6</v>
      </c>
      <c r="AD6" s="27" t="s">
        <v>6</v>
      </c>
      <c r="AE6" s="27" t="s">
        <v>6</v>
      </c>
      <c r="AF6" s="27" t="s">
        <v>6</v>
      </c>
      <c r="AG6" s="27" t="s">
        <v>6</v>
      </c>
      <c r="AH6" s="27" t="s">
        <v>6</v>
      </c>
      <c r="AI6" s="27" t="s">
        <v>6</v>
      </c>
      <c r="AJ6" s="27" t="s">
        <v>6</v>
      </c>
      <c r="AK6" s="27" t="s">
        <v>6</v>
      </c>
    </row>
    <row r="7" spans="1:38" ht="19.5">
      <c r="A7" s="28" t="s">
        <v>44</v>
      </c>
      <c r="C7" s="28" t="s">
        <v>45</v>
      </c>
      <c r="E7" s="28" t="s">
        <v>46</v>
      </c>
      <c r="G7" s="28" t="s">
        <v>47</v>
      </c>
      <c r="I7" s="28" t="s">
        <v>48</v>
      </c>
      <c r="K7" s="28" t="s">
        <v>49</v>
      </c>
      <c r="M7" s="28" t="s">
        <v>42</v>
      </c>
      <c r="O7" s="28" t="s">
        <v>7</v>
      </c>
      <c r="Q7" s="28" t="s">
        <v>8</v>
      </c>
      <c r="S7" s="28" t="s">
        <v>9</v>
      </c>
      <c r="U7" s="27" t="s">
        <v>10</v>
      </c>
      <c r="V7" s="27" t="s">
        <v>10</v>
      </c>
      <c r="W7" s="27" t="s">
        <v>10</v>
      </c>
      <c r="Y7" s="27" t="s">
        <v>11</v>
      </c>
      <c r="Z7" s="27" t="s">
        <v>11</v>
      </c>
      <c r="AA7" s="27" t="s">
        <v>11</v>
      </c>
      <c r="AC7" s="28" t="s">
        <v>7</v>
      </c>
      <c r="AE7" s="28" t="s">
        <v>50</v>
      </c>
      <c r="AG7" s="28" t="s">
        <v>8</v>
      </c>
      <c r="AI7" s="28" t="s">
        <v>9</v>
      </c>
      <c r="AK7" s="25" t="s">
        <v>13</v>
      </c>
    </row>
    <row r="8" spans="1:38" ht="19.5">
      <c r="A8" s="27" t="s">
        <v>44</v>
      </c>
      <c r="C8" s="27" t="s">
        <v>45</v>
      </c>
      <c r="E8" s="27" t="s">
        <v>46</v>
      </c>
      <c r="G8" s="27" t="s">
        <v>47</v>
      </c>
      <c r="I8" s="27" t="s">
        <v>48</v>
      </c>
      <c r="K8" s="27" t="s">
        <v>49</v>
      </c>
      <c r="M8" s="27" t="s">
        <v>42</v>
      </c>
      <c r="O8" s="27" t="s">
        <v>7</v>
      </c>
      <c r="Q8" s="27" t="s">
        <v>8</v>
      </c>
      <c r="S8" s="27" t="s">
        <v>9</v>
      </c>
      <c r="U8" s="27" t="s">
        <v>7</v>
      </c>
      <c r="W8" s="27" t="s">
        <v>8</v>
      </c>
      <c r="Y8" s="27" t="s">
        <v>7</v>
      </c>
      <c r="AA8" s="27" t="s">
        <v>14</v>
      </c>
      <c r="AC8" s="27" t="s">
        <v>7</v>
      </c>
      <c r="AE8" s="27" t="s">
        <v>50</v>
      </c>
      <c r="AG8" s="27" t="s">
        <v>8</v>
      </c>
      <c r="AI8" s="27" t="s">
        <v>9</v>
      </c>
      <c r="AK8" s="26" t="s">
        <v>13</v>
      </c>
    </row>
    <row r="9" spans="1:38" ht="19.5">
      <c r="A9" s="2" t="s">
        <v>51</v>
      </c>
      <c r="C9" s="1" t="s">
        <v>52</v>
      </c>
      <c r="E9" s="1" t="s">
        <v>52</v>
      </c>
      <c r="G9" s="1" t="s">
        <v>53</v>
      </c>
      <c r="I9" s="1" t="s">
        <v>54</v>
      </c>
      <c r="K9" s="1">
        <v>16</v>
      </c>
      <c r="M9" s="1">
        <v>16</v>
      </c>
      <c r="O9" s="1">
        <v>911000</v>
      </c>
      <c r="Q9" s="1">
        <v>911201990577</v>
      </c>
      <c r="S9" s="1">
        <v>910834881250</v>
      </c>
      <c r="U9" s="10">
        <v>0</v>
      </c>
      <c r="V9" s="10"/>
      <c r="W9" s="10">
        <v>0</v>
      </c>
      <c r="X9" s="10"/>
      <c r="Y9" s="10">
        <v>0</v>
      </c>
      <c r="Z9" s="10"/>
      <c r="AA9" s="10">
        <v>0</v>
      </c>
      <c r="AC9" s="1">
        <v>911000</v>
      </c>
      <c r="AE9" s="1">
        <v>965000</v>
      </c>
      <c r="AG9" s="1">
        <v>911201990577</v>
      </c>
      <c r="AI9" s="1">
        <v>878955660406</v>
      </c>
      <c r="AK9" s="12">
        <f>AI9/سهام!$AE$3</f>
        <v>0.14607123215668771</v>
      </c>
    </row>
    <row r="10" spans="1:38" ht="19.5">
      <c r="A10" s="2" t="s">
        <v>55</v>
      </c>
      <c r="C10" s="1" t="s">
        <v>52</v>
      </c>
      <c r="E10" s="1" t="s">
        <v>52</v>
      </c>
      <c r="G10" s="1" t="s">
        <v>56</v>
      </c>
      <c r="I10" s="1" t="s">
        <v>57</v>
      </c>
      <c r="K10" s="1">
        <v>0</v>
      </c>
      <c r="M10" s="1">
        <v>0</v>
      </c>
      <c r="O10" s="1">
        <v>47943</v>
      </c>
      <c r="Q10" s="1">
        <v>28526085000</v>
      </c>
      <c r="S10" s="1">
        <v>29958943957</v>
      </c>
      <c r="U10" s="10">
        <v>0</v>
      </c>
      <c r="V10" s="10"/>
      <c r="W10" s="10">
        <v>0</v>
      </c>
      <c r="X10" s="10"/>
      <c r="Y10" s="10">
        <v>0</v>
      </c>
      <c r="Z10" s="10"/>
      <c r="AA10" s="10">
        <v>0</v>
      </c>
      <c r="AC10" s="1">
        <v>47943</v>
      </c>
      <c r="AE10" s="1">
        <v>626900</v>
      </c>
      <c r="AG10" s="1">
        <v>28526085000</v>
      </c>
      <c r="AI10" s="1">
        <v>30050019146</v>
      </c>
      <c r="AK10" s="12">
        <f>AI10/سهام!$AE$3</f>
        <v>4.9939303206270273E-3</v>
      </c>
    </row>
    <row r="11" spans="1:38" ht="19.5">
      <c r="A11" s="2" t="s">
        <v>58</v>
      </c>
      <c r="C11" s="1" t="s">
        <v>52</v>
      </c>
      <c r="E11" s="1" t="s">
        <v>52</v>
      </c>
      <c r="G11" s="1" t="s">
        <v>59</v>
      </c>
      <c r="I11" s="1" t="s">
        <v>60</v>
      </c>
      <c r="K11" s="1">
        <v>17</v>
      </c>
      <c r="M11" s="1">
        <v>17</v>
      </c>
      <c r="O11" s="1">
        <v>500000</v>
      </c>
      <c r="Q11" s="1">
        <v>477586546860</v>
      </c>
      <c r="S11" s="1">
        <v>497409828125</v>
      </c>
      <c r="U11" s="10">
        <v>0</v>
      </c>
      <c r="V11" s="10"/>
      <c r="W11" s="10">
        <v>0</v>
      </c>
      <c r="X11" s="10"/>
      <c r="Y11" s="10">
        <v>0</v>
      </c>
      <c r="Z11" s="10"/>
      <c r="AA11" s="10">
        <v>0</v>
      </c>
      <c r="AC11" s="1">
        <v>500000</v>
      </c>
      <c r="AE11" s="1">
        <v>999000</v>
      </c>
      <c r="AG11" s="1">
        <v>477586546860</v>
      </c>
      <c r="AI11" s="1">
        <v>499409465625</v>
      </c>
      <c r="AK11" s="12">
        <f>AI11/سهام!$AE$3</f>
        <v>8.299549030819206E-2</v>
      </c>
    </row>
    <row r="12" spans="1:38" ht="19.5">
      <c r="A12" s="2" t="s">
        <v>61</v>
      </c>
      <c r="C12" s="1" t="s">
        <v>52</v>
      </c>
      <c r="E12" s="1" t="s">
        <v>52</v>
      </c>
      <c r="G12" s="1" t="s">
        <v>62</v>
      </c>
      <c r="I12" s="1" t="s">
        <v>63</v>
      </c>
      <c r="K12" s="1">
        <v>16</v>
      </c>
      <c r="M12" s="1">
        <v>16</v>
      </c>
      <c r="O12" s="1">
        <v>7500</v>
      </c>
      <c r="Q12" s="1">
        <v>7099061470</v>
      </c>
      <c r="S12" s="1">
        <v>7239112672</v>
      </c>
      <c r="U12" s="10">
        <v>0</v>
      </c>
      <c r="V12" s="10"/>
      <c r="W12" s="10">
        <v>0</v>
      </c>
      <c r="X12" s="10"/>
      <c r="Y12" s="10">
        <v>0</v>
      </c>
      <c r="Z12" s="10"/>
      <c r="AA12" s="10">
        <v>0</v>
      </c>
      <c r="AC12" s="1">
        <v>7500</v>
      </c>
      <c r="AE12" s="1">
        <v>965392</v>
      </c>
      <c r="AG12" s="1">
        <v>7099061470</v>
      </c>
      <c r="AI12" s="1">
        <v>7239127670</v>
      </c>
      <c r="AK12" s="12">
        <f>AI12/سهام!$AE$3</f>
        <v>1.2030507864390259E-3</v>
      </c>
    </row>
    <row r="13" spans="1:38" ht="19.5">
      <c r="A13" s="2" t="s">
        <v>64</v>
      </c>
      <c r="C13" s="1" t="s">
        <v>52</v>
      </c>
      <c r="E13" s="1" t="s">
        <v>52</v>
      </c>
      <c r="G13" s="1" t="s">
        <v>65</v>
      </c>
      <c r="I13" s="1" t="s">
        <v>66</v>
      </c>
      <c r="K13" s="1">
        <v>20</v>
      </c>
      <c r="M13" s="1">
        <v>20</v>
      </c>
      <c r="O13" s="1">
        <v>575000</v>
      </c>
      <c r="Q13" s="1">
        <v>566395000000</v>
      </c>
      <c r="S13" s="1">
        <v>572596198125</v>
      </c>
      <c r="U13" s="10">
        <v>0</v>
      </c>
      <c r="V13" s="10"/>
      <c r="W13" s="10">
        <v>0</v>
      </c>
      <c r="X13" s="10"/>
      <c r="Y13" s="10">
        <v>0</v>
      </c>
      <c r="Z13" s="10"/>
      <c r="AA13" s="10">
        <v>0</v>
      </c>
      <c r="AC13" s="1">
        <v>575000</v>
      </c>
      <c r="AE13" s="1">
        <v>996000</v>
      </c>
      <c r="AG13" s="1">
        <v>566395000000</v>
      </c>
      <c r="AI13" s="1">
        <v>572596198125</v>
      </c>
      <c r="AK13" s="12">
        <f>AI13/سهام!$AE$3</f>
        <v>9.5158192791794979E-2</v>
      </c>
    </row>
    <row r="14" spans="1:38" ht="19.5">
      <c r="A14" s="2" t="s">
        <v>67</v>
      </c>
      <c r="C14" s="1" t="s">
        <v>52</v>
      </c>
      <c r="E14" s="1" t="s">
        <v>52</v>
      </c>
      <c r="G14" s="1" t="s">
        <v>68</v>
      </c>
      <c r="I14" s="1" t="s">
        <v>69</v>
      </c>
      <c r="K14" s="1">
        <v>19</v>
      </c>
      <c r="M14" s="1">
        <v>19</v>
      </c>
      <c r="O14" s="1">
        <v>790029</v>
      </c>
      <c r="Q14" s="1">
        <v>774411874056</v>
      </c>
      <c r="S14" s="1">
        <v>711687112326</v>
      </c>
      <c r="U14" s="10">
        <v>0</v>
      </c>
      <c r="V14" s="10"/>
      <c r="W14" s="10">
        <v>0</v>
      </c>
      <c r="X14" s="10"/>
      <c r="Y14" s="10">
        <v>0</v>
      </c>
      <c r="Z14" s="10"/>
      <c r="AA14" s="10">
        <v>0</v>
      </c>
      <c r="AC14" s="1">
        <v>790029</v>
      </c>
      <c r="AE14" s="1">
        <v>991100</v>
      </c>
      <c r="AG14" s="1">
        <v>774411874056</v>
      </c>
      <c r="AI14" s="1">
        <v>782855823559</v>
      </c>
      <c r="AK14" s="12">
        <f>AI14/سهام!$AE$3</f>
        <v>0.13010066366201084</v>
      </c>
    </row>
    <row r="15" spans="1:38" ht="19.5">
      <c r="A15" s="2" t="s">
        <v>70</v>
      </c>
      <c r="C15" s="1" t="s">
        <v>52</v>
      </c>
      <c r="E15" s="1" t="s">
        <v>52</v>
      </c>
      <c r="G15" s="1" t="s">
        <v>71</v>
      </c>
      <c r="I15" s="1" t="s">
        <v>72</v>
      </c>
      <c r="K15" s="1">
        <v>18</v>
      </c>
      <c r="M15" s="1">
        <v>18</v>
      </c>
      <c r="O15" s="1">
        <v>100830</v>
      </c>
      <c r="Q15" s="1">
        <v>130014463173</v>
      </c>
      <c r="S15" s="1">
        <v>135927632537</v>
      </c>
      <c r="U15" s="10">
        <v>0</v>
      </c>
      <c r="V15" s="10"/>
      <c r="W15" s="10">
        <v>0</v>
      </c>
      <c r="X15" s="10"/>
      <c r="Y15" s="10">
        <v>0</v>
      </c>
      <c r="Z15" s="10"/>
      <c r="AA15" s="10">
        <v>0</v>
      </c>
      <c r="AC15" s="1">
        <v>100830</v>
      </c>
      <c r="AE15" s="1">
        <v>1366660</v>
      </c>
      <c r="AG15" s="1">
        <v>130014463173</v>
      </c>
      <c r="AI15" s="1">
        <v>137775424064</v>
      </c>
      <c r="AK15" s="12">
        <f>AI15/سهام!$AE$3</f>
        <v>2.289652010960673E-2</v>
      </c>
    </row>
    <row r="16" spans="1:38" s="14" customFormat="1" ht="24.75" customHeight="1" thickBot="1">
      <c r="O16" s="15">
        <f>SUM(O9:O15)</f>
        <v>2932302</v>
      </c>
      <c r="Q16" s="15">
        <f>SUM(Q9:Q15)</f>
        <v>2895235021136</v>
      </c>
      <c r="S16" s="15">
        <f>SUM(S9:S15)</f>
        <v>2865653708992</v>
      </c>
      <c r="U16" s="16">
        <f>SUM(U9:U15)</f>
        <v>0</v>
      </c>
      <c r="V16" s="17"/>
      <c r="W16" s="16">
        <f>SUM(W9:W15)</f>
        <v>0</v>
      </c>
      <c r="X16" s="17"/>
      <c r="Y16" s="16">
        <f>SUM(Y9:Y15)</f>
        <v>0</v>
      </c>
      <c r="Z16" s="17"/>
      <c r="AA16" s="16">
        <f>SUM(AA9:AA15)</f>
        <v>0</v>
      </c>
      <c r="AC16" s="15">
        <f>SUM(AC9:AC15)</f>
        <v>2932302</v>
      </c>
      <c r="AE16" s="15">
        <f>SUM(AE9:AE15)</f>
        <v>6910052</v>
      </c>
      <c r="AG16" s="15">
        <f>SUM(AG9:AG15)</f>
        <v>2895235021136</v>
      </c>
      <c r="AI16" s="15">
        <f>SUM(AI9:AI15)</f>
        <v>2908881718595</v>
      </c>
      <c r="AK16" s="18">
        <f>SUM(AK9:AK15)</f>
        <v>0.48341908013535839</v>
      </c>
    </row>
    <row r="17" ht="18.75" thickTop="1"/>
  </sheetData>
  <sheetProtection password="D87C" sheet="1" objects="1" scenarios="1" selectLockedCells="1" autoFilter="0" selectUnlockedCells="1"/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L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paperSize="9" scale="22" orientation="portrait" r:id="rId1"/>
  <colBreaks count="1" manualBreakCount="1">
    <brk id="3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"/>
  <sheetViews>
    <sheetView rightToLeft="1" view="pageBreakPreview" zoomScale="60" zoomScaleNormal="100" workbookViewId="0">
      <selection activeCell="K25" sqref="K25"/>
    </sheetView>
  </sheetViews>
  <sheetFormatPr defaultRowHeight="18"/>
  <cols>
    <col min="1" max="1" width="14.855468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2" width="1" style="1" customWidth="1"/>
    <col min="13" max="13" width="8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19.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9.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9.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7.5" customHeight="1"/>
    <row r="6" spans="1:13" ht="19.5">
      <c r="A6" s="28" t="s">
        <v>3</v>
      </c>
      <c r="C6" s="24" t="s">
        <v>6</v>
      </c>
      <c r="D6" s="24" t="s">
        <v>6</v>
      </c>
      <c r="E6" s="24" t="s">
        <v>6</v>
      </c>
      <c r="F6" s="24" t="s">
        <v>6</v>
      </c>
      <c r="G6" s="24" t="s">
        <v>6</v>
      </c>
      <c r="H6" s="24" t="s">
        <v>6</v>
      </c>
      <c r="I6" s="24" t="s">
        <v>6</v>
      </c>
      <c r="J6" s="24" t="s">
        <v>6</v>
      </c>
      <c r="K6" s="24" t="s">
        <v>6</v>
      </c>
      <c r="L6" s="24" t="s">
        <v>6</v>
      </c>
      <c r="M6" s="24" t="s">
        <v>6</v>
      </c>
    </row>
    <row r="7" spans="1:13" ht="19.5">
      <c r="A7" s="27" t="s">
        <v>3</v>
      </c>
      <c r="C7" s="27" t="s">
        <v>7</v>
      </c>
      <c r="E7" s="27" t="s">
        <v>73</v>
      </c>
      <c r="G7" s="27" t="s">
        <v>74</v>
      </c>
      <c r="I7" s="27" t="s">
        <v>75</v>
      </c>
      <c r="K7" s="27" t="s">
        <v>76</v>
      </c>
      <c r="M7" s="27" t="s">
        <v>77</v>
      </c>
    </row>
    <row r="8" spans="1:13" ht="19.5">
      <c r="A8" s="2" t="s">
        <v>15</v>
      </c>
      <c r="C8" s="1">
        <v>6290000</v>
      </c>
      <c r="E8" s="1">
        <v>20189</v>
      </c>
      <c r="G8" s="1">
        <v>19000</v>
      </c>
      <c r="I8" s="1" t="s">
        <v>78</v>
      </c>
      <c r="K8" s="1">
        <v>119510000000</v>
      </c>
    </row>
    <row r="9" spans="1:13" ht="19.5">
      <c r="A9" s="2" t="s">
        <v>36</v>
      </c>
      <c r="C9" s="1">
        <v>17396511</v>
      </c>
      <c r="E9" s="1">
        <v>4063</v>
      </c>
      <c r="G9" s="1">
        <v>4500</v>
      </c>
      <c r="I9" s="1" t="s">
        <v>79</v>
      </c>
      <c r="K9" s="1">
        <v>78284299500</v>
      </c>
    </row>
  </sheetData>
  <sheetProtection password="D87C" sheet="1" objects="1" scenarios="1" selectLockedCells="1" autoFilter="0" selectUnlockedCells="1"/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8"/>
  <sheetViews>
    <sheetView rightToLeft="1" view="pageBreakPreview" zoomScale="60" zoomScaleNormal="100" workbookViewId="0">
      <selection activeCell="G20" sqref="G20"/>
    </sheetView>
  </sheetViews>
  <sheetFormatPr defaultRowHeight="18"/>
  <cols>
    <col min="1" max="1" width="25.140625" style="20" bestFit="1" customWidth="1"/>
    <col min="2" max="2" width="1" style="1" customWidth="1"/>
    <col min="3" max="3" width="22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9.71093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9.85546875" style="1" bestFit="1" customWidth="1"/>
    <col min="18" max="18" width="1" style="1" customWidth="1"/>
    <col min="19" max="19" width="28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19.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19.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19.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6" spans="1:19" ht="19.5">
      <c r="A6" s="29" t="s">
        <v>81</v>
      </c>
      <c r="C6" s="27" t="s">
        <v>82</v>
      </c>
      <c r="D6" s="27" t="s">
        <v>82</v>
      </c>
      <c r="E6" s="27" t="s">
        <v>82</v>
      </c>
      <c r="F6" s="27" t="s">
        <v>82</v>
      </c>
      <c r="G6" s="27" t="s">
        <v>82</v>
      </c>
      <c r="H6" s="27" t="s">
        <v>82</v>
      </c>
      <c r="I6" s="27" t="s">
        <v>82</v>
      </c>
      <c r="K6" s="27" t="s">
        <v>4</v>
      </c>
      <c r="M6" s="27" t="s">
        <v>5</v>
      </c>
      <c r="N6" s="27" t="s">
        <v>5</v>
      </c>
      <c r="O6" s="27" t="s">
        <v>5</v>
      </c>
      <c r="Q6" s="27" t="s">
        <v>6</v>
      </c>
      <c r="R6" s="27" t="s">
        <v>6</v>
      </c>
      <c r="S6" s="27" t="s">
        <v>6</v>
      </c>
    </row>
    <row r="7" spans="1:19" ht="19.5">
      <c r="A7" s="30" t="s">
        <v>81</v>
      </c>
      <c r="C7" s="27" t="s">
        <v>83</v>
      </c>
      <c r="E7" s="27" t="s">
        <v>84</v>
      </c>
      <c r="G7" s="27" t="s">
        <v>85</v>
      </c>
      <c r="I7" s="27" t="s">
        <v>49</v>
      </c>
      <c r="K7" s="27" t="s">
        <v>86</v>
      </c>
      <c r="M7" s="27" t="s">
        <v>87</v>
      </c>
      <c r="O7" s="27" t="s">
        <v>88</v>
      </c>
      <c r="Q7" s="27" t="s">
        <v>86</v>
      </c>
      <c r="S7" s="21" t="s">
        <v>80</v>
      </c>
    </row>
    <row r="8" spans="1:19" ht="19.5">
      <c r="A8" s="19" t="s">
        <v>89</v>
      </c>
      <c r="C8" s="1" t="s">
        <v>90</v>
      </c>
      <c r="E8" s="1" t="s">
        <v>91</v>
      </c>
      <c r="G8" s="1" t="s">
        <v>92</v>
      </c>
      <c r="I8" s="1">
        <v>0</v>
      </c>
      <c r="K8" s="1">
        <v>750000</v>
      </c>
      <c r="M8" s="1">
        <v>6370</v>
      </c>
      <c r="O8" s="1">
        <v>0</v>
      </c>
      <c r="Q8" s="1">
        <v>756370</v>
      </c>
      <c r="S8" s="12">
        <f>Q8/سهام!$AE$3</f>
        <v>1.2569905723722181E-7</v>
      </c>
    </row>
    <row r="9" spans="1:19" ht="19.5">
      <c r="A9" s="19" t="s">
        <v>89</v>
      </c>
      <c r="C9" s="1" t="s">
        <v>93</v>
      </c>
      <c r="E9" s="1" t="s">
        <v>94</v>
      </c>
      <c r="G9" s="1" t="s">
        <v>95</v>
      </c>
      <c r="I9" s="1">
        <v>0</v>
      </c>
      <c r="K9" s="1">
        <v>30000000</v>
      </c>
      <c r="M9" s="1">
        <v>0</v>
      </c>
      <c r="O9" s="1">
        <v>0</v>
      </c>
      <c r="Q9" s="1">
        <v>30000000</v>
      </c>
      <c r="S9" s="12">
        <f>Q9/سهام!$AE$3</f>
        <v>4.9856177758460199E-6</v>
      </c>
    </row>
    <row r="10" spans="1:19" ht="19.5">
      <c r="A10" s="19" t="s">
        <v>96</v>
      </c>
      <c r="C10" s="1" t="s">
        <v>97</v>
      </c>
      <c r="E10" s="1" t="s">
        <v>91</v>
      </c>
      <c r="G10" s="1" t="s">
        <v>98</v>
      </c>
      <c r="I10" s="1">
        <v>0</v>
      </c>
      <c r="K10" s="1">
        <v>1944658498</v>
      </c>
      <c r="M10" s="1">
        <v>144320395948</v>
      </c>
      <c r="O10" s="1">
        <v>115722211478</v>
      </c>
      <c r="Q10" s="1">
        <v>30542842968</v>
      </c>
      <c r="S10" s="12">
        <f>Q10/سهام!$AE$3</f>
        <v>5.0758313608711466E-3</v>
      </c>
    </row>
    <row r="11" spans="1:19" ht="19.5">
      <c r="A11" s="19" t="s">
        <v>99</v>
      </c>
      <c r="C11" s="1" t="s">
        <v>100</v>
      </c>
      <c r="E11" s="1" t="s">
        <v>91</v>
      </c>
      <c r="G11" s="1" t="s">
        <v>101</v>
      </c>
      <c r="I11" s="1">
        <v>0</v>
      </c>
      <c r="K11" s="1">
        <v>574251</v>
      </c>
      <c r="M11" s="1">
        <v>4877</v>
      </c>
      <c r="O11" s="1">
        <v>0</v>
      </c>
      <c r="Q11" s="1">
        <v>579128</v>
      </c>
      <c r="S11" s="12">
        <f>Q11/سهام!$AE$3</f>
        <v>9.6243695043005123E-8</v>
      </c>
    </row>
    <row r="12" spans="1:19" ht="19.5">
      <c r="A12" s="19" t="s">
        <v>102</v>
      </c>
      <c r="C12" s="1" t="s">
        <v>103</v>
      </c>
      <c r="E12" s="1" t="s">
        <v>91</v>
      </c>
      <c r="G12" s="1" t="s">
        <v>104</v>
      </c>
      <c r="I12" s="1">
        <v>0</v>
      </c>
      <c r="K12" s="1">
        <v>855973968</v>
      </c>
      <c r="M12" s="1">
        <v>12298088559</v>
      </c>
      <c r="O12" s="1">
        <v>847705154</v>
      </c>
      <c r="Q12" s="1">
        <v>12306357373</v>
      </c>
      <c r="S12" s="12">
        <f>Q12/سهام!$AE$3</f>
        <v>2.0451598024914175E-3</v>
      </c>
    </row>
    <row r="13" spans="1:19" ht="19.5">
      <c r="A13" s="19" t="s">
        <v>105</v>
      </c>
      <c r="C13" s="1" t="s">
        <v>106</v>
      </c>
      <c r="E13" s="1" t="s">
        <v>107</v>
      </c>
      <c r="G13" s="1" t="s">
        <v>108</v>
      </c>
      <c r="I13" s="1">
        <v>18</v>
      </c>
      <c r="K13" s="1">
        <v>319000000000</v>
      </c>
      <c r="M13" s="1">
        <v>0</v>
      </c>
      <c r="O13" s="1">
        <v>52000000000</v>
      </c>
      <c r="Q13" s="1">
        <v>267000000000</v>
      </c>
      <c r="S13" s="12">
        <f>Q13/سهام!$AE$3</f>
        <v>4.4371998205029572E-2</v>
      </c>
    </row>
    <row r="14" spans="1:19" ht="19.5">
      <c r="A14" s="19" t="s">
        <v>109</v>
      </c>
      <c r="C14" s="1" t="s">
        <v>110</v>
      </c>
      <c r="E14" s="1" t="s">
        <v>91</v>
      </c>
      <c r="G14" s="1" t="s">
        <v>108</v>
      </c>
      <c r="I14" s="1">
        <v>0</v>
      </c>
      <c r="K14" s="1">
        <v>426772193</v>
      </c>
      <c r="M14" s="1">
        <v>875749</v>
      </c>
      <c r="O14" s="1">
        <v>427533431</v>
      </c>
      <c r="Q14" s="1">
        <v>114511</v>
      </c>
      <c r="S14" s="12">
        <f>Q14/سهام!$AE$3</f>
        <v>1.9030269237663451E-8</v>
      </c>
    </row>
    <row r="15" spans="1:19" ht="19.5">
      <c r="A15" s="19" t="s">
        <v>105</v>
      </c>
      <c r="C15" s="1" t="s">
        <v>111</v>
      </c>
      <c r="E15" s="1" t="s">
        <v>91</v>
      </c>
      <c r="G15" s="1" t="s">
        <v>108</v>
      </c>
      <c r="I15" s="1">
        <v>0</v>
      </c>
      <c r="K15" s="1">
        <v>633589190</v>
      </c>
      <c r="M15" s="1">
        <v>57564933555</v>
      </c>
      <c r="O15" s="1">
        <v>57662370872</v>
      </c>
      <c r="Q15" s="1">
        <v>536151873</v>
      </c>
      <c r="S15" s="12">
        <f>Q15/سهام!$AE$3</f>
        <v>8.910161028606459E-5</v>
      </c>
    </row>
    <row r="16" spans="1:19" ht="19.5">
      <c r="A16" s="19" t="s">
        <v>99</v>
      </c>
      <c r="C16" s="1" t="s">
        <v>112</v>
      </c>
      <c r="E16" s="1" t="s">
        <v>94</v>
      </c>
      <c r="G16" s="1" t="s">
        <v>113</v>
      </c>
      <c r="I16" s="1">
        <v>0</v>
      </c>
      <c r="K16" s="1">
        <v>1100000</v>
      </c>
      <c r="M16" s="1">
        <v>0</v>
      </c>
      <c r="O16" s="1">
        <v>0</v>
      </c>
      <c r="Q16" s="1">
        <v>1100000</v>
      </c>
      <c r="S16" s="12">
        <f>Q16/سهام!$AE$3</f>
        <v>1.8280598511435405E-7</v>
      </c>
    </row>
    <row r="17" spans="1:19" ht="19.5">
      <c r="A17" s="19" t="s">
        <v>105</v>
      </c>
      <c r="C17" s="1" t="s">
        <v>114</v>
      </c>
      <c r="E17" s="1" t="s">
        <v>94</v>
      </c>
      <c r="G17" s="1" t="s">
        <v>115</v>
      </c>
      <c r="I17" s="1">
        <v>0</v>
      </c>
      <c r="K17" s="1">
        <v>580000</v>
      </c>
      <c r="M17" s="1">
        <v>0</v>
      </c>
      <c r="O17" s="1">
        <v>0</v>
      </c>
      <c r="Q17" s="1">
        <v>580000</v>
      </c>
      <c r="S17" s="12">
        <f>Q17/سهام!$AE$3</f>
        <v>9.6388610333023052E-8</v>
      </c>
    </row>
    <row r="18" spans="1:19" ht="19.5">
      <c r="A18" s="19" t="s">
        <v>109</v>
      </c>
      <c r="C18" s="1" t="s">
        <v>116</v>
      </c>
      <c r="E18" s="1" t="s">
        <v>94</v>
      </c>
      <c r="G18" s="1" t="s">
        <v>115</v>
      </c>
      <c r="I18" s="1">
        <v>0</v>
      </c>
      <c r="K18" s="1">
        <v>556000</v>
      </c>
      <c r="M18" s="1">
        <v>0</v>
      </c>
      <c r="O18" s="1">
        <v>0</v>
      </c>
      <c r="Q18" s="1">
        <v>556000</v>
      </c>
      <c r="S18" s="12">
        <f>Q18/سهام!$AE$3</f>
        <v>9.2400116112346232E-8</v>
      </c>
    </row>
    <row r="19" spans="1:19" ht="19.5">
      <c r="A19" s="19" t="s">
        <v>117</v>
      </c>
      <c r="C19" s="1" t="s">
        <v>118</v>
      </c>
      <c r="E19" s="1" t="s">
        <v>91</v>
      </c>
      <c r="G19" s="1" t="s">
        <v>119</v>
      </c>
      <c r="I19" s="1">
        <v>0</v>
      </c>
      <c r="K19" s="1">
        <v>549202</v>
      </c>
      <c r="M19" s="1">
        <v>4626</v>
      </c>
      <c r="O19" s="1">
        <v>0</v>
      </c>
      <c r="Q19" s="1">
        <v>553828</v>
      </c>
      <c r="S19" s="12">
        <f>Q19/سهام!$AE$3</f>
        <v>9.2039157385374985E-8</v>
      </c>
    </row>
    <row r="20" spans="1:19" ht="19.5">
      <c r="A20" s="19" t="s">
        <v>102</v>
      </c>
      <c r="C20" s="1" t="s">
        <v>120</v>
      </c>
      <c r="E20" s="1" t="s">
        <v>107</v>
      </c>
      <c r="G20" s="1" t="s">
        <v>121</v>
      </c>
      <c r="I20" s="1">
        <v>20</v>
      </c>
      <c r="K20" s="1">
        <v>424000000000</v>
      </c>
      <c r="M20" s="1">
        <v>0</v>
      </c>
      <c r="O20" s="1">
        <v>0</v>
      </c>
      <c r="Q20" s="1">
        <v>424000000000</v>
      </c>
      <c r="S20" s="12">
        <f>Q20/سهام!$AE$3</f>
        <v>7.0463397898623742E-2</v>
      </c>
    </row>
    <row r="21" spans="1:19" ht="19.5">
      <c r="A21" s="19" t="s">
        <v>102</v>
      </c>
      <c r="C21" s="1" t="s">
        <v>122</v>
      </c>
      <c r="E21" s="1" t="s">
        <v>107</v>
      </c>
      <c r="G21" s="1" t="s">
        <v>121</v>
      </c>
      <c r="I21" s="1">
        <v>20</v>
      </c>
      <c r="K21" s="1">
        <v>300000000000</v>
      </c>
      <c r="M21" s="1">
        <v>0</v>
      </c>
      <c r="O21" s="1">
        <v>0</v>
      </c>
      <c r="Q21" s="1">
        <v>300000000000</v>
      </c>
      <c r="S21" s="12">
        <f>Q21/سهام!$AE$3</f>
        <v>4.9856177758460199E-2</v>
      </c>
    </row>
    <row r="22" spans="1:19" ht="19.5">
      <c r="A22" s="19" t="s">
        <v>123</v>
      </c>
      <c r="C22" s="1" t="s">
        <v>124</v>
      </c>
      <c r="E22" s="1" t="s">
        <v>91</v>
      </c>
      <c r="G22" s="1" t="s">
        <v>125</v>
      </c>
      <c r="I22" s="1">
        <v>0</v>
      </c>
      <c r="K22" s="1">
        <v>18308219</v>
      </c>
      <c r="M22" s="1">
        <v>122884429466</v>
      </c>
      <c r="O22" s="1">
        <v>122900500000</v>
      </c>
      <c r="Q22" s="1">
        <v>2237685</v>
      </c>
      <c r="S22" s="12">
        <f>Q22/سهام!$AE$3</f>
        <v>3.7187473709146668E-7</v>
      </c>
    </row>
    <row r="23" spans="1:19" ht="19.5">
      <c r="A23" s="19" t="s">
        <v>123</v>
      </c>
      <c r="C23" s="1" t="s">
        <v>126</v>
      </c>
      <c r="E23" s="1" t="s">
        <v>107</v>
      </c>
      <c r="G23" s="1" t="s">
        <v>125</v>
      </c>
      <c r="I23" s="1">
        <v>18</v>
      </c>
      <c r="K23" s="1">
        <v>400000000000</v>
      </c>
      <c r="M23" s="1">
        <v>0</v>
      </c>
      <c r="O23" s="1">
        <v>117000000000</v>
      </c>
      <c r="Q23" s="1">
        <v>283000000000</v>
      </c>
      <c r="S23" s="12">
        <f>Q23/سهام!$AE$3</f>
        <v>4.703099435214745E-2</v>
      </c>
    </row>
    <row r="24" spans="1:19" ht="19.5">
      <c r="A24" s="19" t="s">
        <v>127</v>
      </c>
      <c r="C24" s="1" t="s">
        <v>128</v>
      </c>
      <c r="E24" s="1" t="s">
        <v>107</v>
      </c>
      <c r="G24" s="1" t="s">
        <v>129</v>
      </c>
      <c r="I24" s="1">
        <v>20</v>
      </c>
      <c r="K24" s="1">
        <v>800000000000</v>
      </c>
      <c r="M24" s="1">
        <v>0</v>
      </c>
      <c r="O24" s="1">
        <v>0</v>
      </c>
      <c r="Q24" s="1">
        <v>800000000000</v>
      </c>
      <c r="S24" s="12">
        <f>Q24/سهام!$AE$3</f>
        <v>0.13294980735589385</v>
      </c>
    </row>
    <row r="25" spans="1:19" ht="19.5">
      <c r="A25" s="19" t="s">
        <v>130</v>
      </c>
      <c r="C25" s="1" t="s">
        <v>131</v>
      </c>
      <c r="E25" s="1" t="s">
        <v>107</v>
      </c>
      <c r="G25" s="1" t="s">
        <v>132</v>
      </c>
      <c r="I25" s="1">
        <v>19</v>
      </c>
      <c r="K25" s="1">
        <v>120000000000</v>
      </c>
      <c r="M25" s="1">
        <v>0</v>
      </c>
      <c r="O25" s="1">
        <v>0</v>
      </c>
      <c r="Q25" s="1">
        <v>120000000000</v>
      </c>
      <c r="S25" s="12">
        <f>Q25/سهام!$AE$3</f>
        <v>1.9942471103384079E-2</v>
      </c>
    </row>
    <row r="26" spans="1:19" ht="19.5">
      <c r="A26" s="19" t="s">
        <v>133</v>
      </c>
      <c r="C26" s="1" t="s">
        <v>134</v>
      </c>
      <c r="E26" s="1" t="s">
        <v>91</v>
      </c>
      <c r="G26" s="1" t="s">
        <v>135</v>
      </c>
      <c r="I26" s="1">
        <v>0</v>
      </c>
      <c r="K26" s="1">
        <v>0</v>
      </c>
      <c r="M26" s="1">
        <v>1000000</v>
      </c>
      <c r="O26" s="1">
        <v>0</v>
      </c>
      <c r="Q26" s="1">
        <v>1000000</v>
      </c>
      <c r="S26" s="12">
        <f>Q26/سهام!$AE$3</f>
        <v>1.6618725919486733E-7</v>
      </c>
    </row>
    <row r="27" spans="1:19" ht="18.75" thickBot="1">
      <c r="K27" s="4">
        <f>SUM(K8:K26)</f>
        <v>2366913411521</v>
      </c>
      <c r="M27" s="4">
        <f>SUM(M8:M26)</f>
        <v>337069739150</v>
      </c>
      <c r="O27" s="4">
        <f>SUM(O8:O26)</f>
        <v>466560320935</v>
      </c>
      <c r="Q27" s="4">
        <f>SUM(Q8:Q26)</f>
        <v>2237422829736</v>
      </c>
      <c r="S27" s="13">
        <f>SUM(S8:S26)</f>
        <v>0.37183116773385011</v>
      </c>
    </row>
    <row r="28" spans="1:19" ht="18.75" thickTop="1"/>
  </sheetData>
  <sheetProtection password="D87C" sheet="1" objects="1" scenarios="1" selectLockedCells="1" autoFilter="0" selectUnlockedCells="1"/>
  <mergeCells count="16">
    <mergeCell ref="G7"/>
    <mergeCell ref="I7"/>
    <mergeCell ref="C6:I6"/>
    <mergeCell ref="A3:S3"/>
    <mergeCell ref="A2:S2"/>
    <mergeCell ref="Q7"/>
    <mergeCell ref="Q6:S6"/>
    <mergeCell ref="A4:S4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pageSetup paperSize="9" scale="42" orientation="portrait" r:id="rId1"/>
  <ignoredErrors>
    <ignoredError sqref="C8:C2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2"/>
  <sheetViews>
    <sheetView rightToLeft="1" view="pageBreakPreview" topLeftCell="B1" zoomScale="90" zoomScaleNormal="100" zoomScaleSheetLayoutView="90" workbookViewId="0">
      <selection activeCell="E19" sqref="E19"/>
    </sheetView>
  </sheetViews>
  <sheetFormatPr defaultRowHeight="18"/>
  <cols>
    <col min="1" max="1" width="33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8.28515625" style="1" bestFit="1" customWidth="1"/>
    <col min="16" max="16" width="1" style="1" customWidth="1"/>
    <col min="17" max="17" width="15.85546875" style="1" customWidth="1"/>
    <col min="18" max="18" width="1" style="1" customWidth="1"/>
    <col min="19" max="19" width="17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19.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19.5">
      <c r="A3" s="24" t="s">
        <v>136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19.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6" spans="1:19" ht="19.5">
      <c r="A6" s="27" t="s">
        <v>137</v>
      </c>
      <c r="B6" s="27" t="s">
        <v>137</v>
      </c>
      <c r="C6" s="27" t="s">
        <v>137</v>
      </c>
      <c r="D6" s="27" t="s">
        <v>137</v>
      </c>
      <c r="E6" s="27" t="s">
        <v>137</v>
      </c>
      <c r="F6" s="27" t="s">
        <v>137</v>
      </c>
      <c r="G6" s="27" t="s">
        <v>137</v>
      </c>
      <c r="I6" s="27" t="s">
        <v>138</v>
      </c>
      <c r="J6" s="27" t="s">
        <v>138</v>
      </c>
      <c r="K6" s="27" t="s">
        <v>138</v>
      </c>
      <c r="L6" s="27" t="s">
        <v>138</v>
      </c>
      <c r="M6" s="27" t="s">
        <v>138</v>
      </c>
      <c r="O6" s="27" t="s">
        <v>139</v>
      </c>
      <c r="P6" s="27" t="s">
        <v>139</v>
      </c>
      <c r="Q6" s="27" t="s">
        <v>139</v>
      </c>
      <c r="R6" s="27" t="s">
        <v>139</v>
      </c>
      <c r="S6" s="27" t="s">
        <v>139</v>
      </c>
    </row>
    <row r="7" spans="1:19" ht="19.5">
      <c r="A7" s="27" t="s">
        <v>140</v>
      </c>
      <c r="C7" s="27" t="s">
        <v>141</v>
      </c>
      <c r="E7" s="27" t="s">
        <v>48</v>
      </c>
      <c r="G7" s="27" t="s">
        <v>49</v>
      </c>
      <c r="I7" s="27" t="s">
        <v>142</v>
      </c>
      <c r="K7" s="27" t="s">
        <v>143</v>
      </c>
      <c r="M7" s="27" t="s">
        <v>144</v>
      </c>
      <c r="O7" s="27" t="s">
        <v>142</v>
      </c>
      <c r="Q7" s="27" t="s">
        <v>143</v>
      </c>
      <c r="S7" s="27" t="s">
        <v>144</v>
      </c>
    </row>
    <row r="8" spans="1:19" ht="19.5">
      <c r="A8" s="2" t="s">
        <v>145</v>
      </c>
      <c r="C8" s="1" t="s">
        <v>146</v>
      </c>
      <c r="E8" s="1" t="s">
        <v>147</v>
      </c>
      <c r="G8" s="1">
        <v>18</v>
      </c>
      <c r="I8" s="10">
        <v>0</v>
      </c>
      <c r="K8" s="10">
        <v>0</v>
      </c>
      <c r="M8" s="10">
        <v>0</v>
      </c>
      <c r="O8" s="1">
        <v>667625832</v>
      </c>
      <c r="Q8" s="10">
        <v>0</v>
      </c>
      <c r="S8" s="1">
        <v>667625832</v>
      </c>
    </row>
    <row r="9" spans="1:19" ht="19.5">
      <c r="A9" s="2" t="s">
        <v>64</v>
      </c>
      <c r="C9" s="1" t="s">
        <v>146</v>
      </c>
      <c r="E9" s="1" t="s">
        <v>66</v>
      </c>
      <c r="G9" s="1">
        <v>20</v>
      </c>
      <c r="I9" s="1">
        <v>9767196602</v>
      </c>
      <c r="K9" s="10">
        <v>0</v>
      </c>
      <c r="M9" s="1">
        <v>9767196602</v>
      </c>
      <c r="O9" s="1">
        <v>25700546992</v>
      </c>
      <c r="Q9" s="10">
        <v>0</v>
      </c>
      <c r="S9" s="1">
        <v>25700546992</v>
      </c>
    </row>
    <row r="10" spans="1:19" ht="19.5">
      <c r="A10" s="2" t="s">
        <v>148</v>
      </c>
      <c r="C10" s="1" t="s">
        <v>146</v>
      </c>
      <c r="E10" s="1" t="s">
        <v>149</v>
      </c>
      <c r="G10" s="1">
        <v>16</v>
      </c>
      <c r="I10" s="10">
        <v>0</v>
      </c>
      <c r="K10" s="10">
        <v>0</v>
      </c>
      <c r="M10" s="10">
        <v>0</v>
      </c>
      <c r="O10" s="1">
        <v>1817364567</v>
      </c>
      <c r="Q10" s="10">
        <v>0</v>
      </c>
      <c r="S10" s="1">
        <v>1817364567</v>
      </c>
    </row>
    <row r="11" spans="1:19" ht="19.5">
      <c r="A11" s="2" t="s">
        <v>51</v>
      </c>
      <c r="C11" s="1" t="s">
        <v>146</v>
      </c>
      <c r="E11" s="1" t="s">
        <v>54</v>
      </c>
      <c r="G11" s="1">
        <v>16</v>
      </c>
      <c r="I11" s="1">
        <v>12546581059</v>
      </c>
      <c r="K11" s="10">
        <v>0</v>
      </c>
      <c r="M11" s="1">
        <v>12546581059</v>
      </c>
      <c r="O11" s="1">
        <v>36632661832</v>
      </c>
      <c r="Q11" s="10">
        <v>0</v>
      </c>
      <c r="S11" s="1">
        <v>36632661832</v>
      </c>
    </row>
    <row r="12" spans="1:19" ht="19.5">
      <c r="A12" s="2" t="s">
        <v>67</v>
      </c>
      <c r="C12" s="1" t="s">
        <v>146</v>
      </c>
      <c r="E12" s="1" t="s">
        <v>69</v>
      </c>
      <c r="G12" s="1">
        <v>19</v>
      </c>
      <c r="I12" s="1">
        <v>12733654938</v>
      </c>
      <c r="K12" s="10">
        <v>0</v>
      </c>
      <c r="M12" s="1">
        <v>12733654938</v>
      </c>
      <c r="O12" s="1">
        <v>36583320929</v>
      </c>
      <c r="Q12" s="10">
        <v>0</v>
      </c>
      <c r="S12" s="1">
        <v>36583320929</v>
      </c>
    </row>
    <row r="13" spans="1:19" ht="19.5">
      <c r="A13" s="2" t="s">
        <v>61</v>
      </c>
      <c r="C13" s="1" t="s">
        <v>146</v>
      </c>
      <c r="E13" s="1" t="s">
        <v>63</v>
      </c>
      <c r="G13" s="1">
        <v>16</v>
      </c>
      <c r="I13" s="1">
        <v>103917853</v>
      </c>
      <c r="K13" s="10">
        <v>0</v>
      </c>
      <c r="M13" s="1">
        <v>103917853</v>
      </c>
      <c r="O13" s="1">
        <v>301638698</v>
      </c>
      <c r="Q13" s="10">
        <v>0</v>
      </c>
      <c r="S13" s="1">
        <v>301638698</v>
      </c>
    </row>
    <row r="14" spans="1:19" ht="19.5">
      <c r="A14" s="2" t="s">
        <v>58</v>
      </c>
      <c r="C14" s="1" t="s">
        <v>146</v>
      </c>
      <c r="E14" s="1" t="s">
        <v>60</v>
      </c>
      <c r="G14" s="1">
        <v>17</v>
      </c>
      <c r="I14" s="1">
        <v>7561216149</v>
      </c>
      <c r="K14" s="10">
        <v>0</v>
      </c>
      <c r="M14" s="1">
        <v>7561216149</v>
      </c>
      <c r="O14" s="1">
        <v>21827675633</v>
      </c>
      <c r="Q14" s="10">
        <v>0</v>
      </c>
      <c r="S14" s="1">
        <v>21827675633</v>
      </c>
    </row>
    <row r="15" spans="1:19" ht="19.5">
      <c r="A15" s="2" t="s">
        <v>89</v>
      </c>
      <c r="C15" s="1">
        <v>1</v>
      </c>
      <c r="E15" s="1" t="s">
        <v>146</v>
      </c>
      <c r="G15" s="10">
        <v>0</v>
      </c>
      <c r="I15" s="1">
        <v>6370</v>
      </c>
      <c r="K15" s="10">
        <v>0</v>
      </c>
      <c r="M15" s="1">
        <v>6370</v>
      </c>
      <c r="O15" s="1">
        <v>6370</v>
      </c>
      <c r="Q15" s="10">
        <v>0</v>
      </c>
      <c r="S15" s="1">
        <v>6370</v>
      </c>
    </row>
    <row r="16" spans="1:19" ht="19.5">
      <c r="A16" s="2" t="s">
        <v>96</v>
      </c>
      <c r="C16" s="1">
        <v>31</v>
      </c>
      <c r="E16" s="1" t="s">
        <v>146</v>
      </c>
      <c r="G16" s="1">
        <v>0</v>
      </c>
      <c r="I16" s="1">
        <v>78308</v>
      </c>
      <c r="K16" s="10">
        <v>0</v>
      </c>
      <c r="M16" s="1">
        <v>78308</v>
      </c>
      <c r="O16" s="1">
        <v>2292331</v>
      </c>
      <c r="Q16" s="10">
        <v>0</v>
      </c>
      <c r="S16" s="1">
        <v>2292331</v>
      </c>
    </row>
    <row r="17" spans="1:19" ht="19.5">
      <c r="A17" s="2" t="s">
        <v>99</v>
      </c>
      <c r="C17" s="1">
        <v>31</v>
      </c>
      <c r="E17" s="1" t="s">
        <v>146</v>
      </c>
      <c r="G17" s="1">
        <v>0</v>
      </c>
      <c r="I17" s="1">
        <v>9754</v>
      </c>
      <c r="K17" s="10">
        <v>0</v>
      </c>
      <c r="M17" s="1">
        <v>9754</v>
      </c>
      <c r="O17" s="1">
        <v>22472</v>
      </c>
      <c r="Q17" s="10">
        <v>0</v>
      </c>
      <c r="S17" s="1">
        <v>22472</v>
      </c>
    </row>
    <row r="18" spans="1:19" ht="19.5">
      <c r="A18" s="2" t="s">
        <v>102</v>
      </c>
      <c r="C18" s="1">
        <v>20</v>
      </c>
      <c r="E18" s="1" t="s">
        <v>146</v>
      </c>
      <c r="G18" s="1">
        <v>0</v>
      </c>
      <c r="I18" s="1">
        <v>6369</v>
      </c>
      <c r="K18" s="10">
        <v>0</v>
      </c>
      <c r="M18" s="1">
        <v>6369</v>
      </c>
      <c r="O18" s="1">
        <v>6369</v>
      </c>
      <c r="Q18" s="10">
        <v>0</v>
      </c>
      <c r="S18" s="1">
        <v>6369</v>
      </c>
    </row>
    <row r="19" spans="1:19" ht="19.5">
      <c r="A19" s="2" t="s">
        <v>105</v>
      </c>
      <c r="C19" s="1">
        <v>6</v>
      </c>
      <c r="E19" s="1" t="s">
        <v>146</v>
      </c>
      <c r="G19" s="1">
        <v>18</v>
      </c>
      <c r="I19" s="1">
        <v>4341698607</v>
      </c>
      <c r="K19" s="1">
        <v>-2179318</v>
      </c>
      <c r="M19" s="1">
        <v>4343877925</v>
      </c>
      <c r="O19" s="1">
        <v>15389588697</v>
      </c>
      <c r="Q19" s="1">
        <v>-7701169</v>
      </c>
      <c r="S19" s="1">
        <v>15381887528</v>
      </c>
    </row>
    <row r="20" spans="1:19" ht="19.5">
      <c r="A20" s="2" t="s">
        <v>109</v>
      </c>
      <c r="C20" s="1">
        <v>6</v>
      </c>
      <c r="E20" s="1" t="s">
        <v>146</v>
      </c>
      <c r="G20" s="1">
        <v>18</v>
      </c>
      <c r="I20" s="10">
        <v>0</v>
      </c>
      <c r="K20" s="1">
        <v>-1429432</v>
      </c>
      <c r="M20" s="1">
        <v>1429432</v>
      </c>
      <c r="O20" s="1">
        <v>8806721281</v>
      </c>
      <c r="Q20" s="1">
        <v>-394175</v>
      </c>
      <c r="S20" s="1">
        <v>8806327106</v>
      </c>
    </row>
    <row r="21" spans="1:19" ht="19.5">
      <c r="A21" s="2" t="s">
        <v>109</v>
      </c>
      <c r="C21" s="1">
        <v>17</v>
      </c>
      <c r="E21" s="1" t="s">
        <v>146</v>
      </c>
      <c r="G21" s="1">
        <v>0</v>
      </c>
      <c r="I21" s="1">
        <v>875749</v>
      </c>
      <c r="K21" s="10">
        <v>0</v>
      </c>
      <c r="M21" s="1">
        <v>875749</v>
      </c>
      <c r="O21" s="1">
        <v>882116</v>
      </c>
      <c r="Q21" s="10">
        <v>0</v>
      </c>
      <c r="S21" s="1">
        <v>882116</v>
      </c>
    </row>
    <row r="22" spans="1:19" ht="19.5">
      <c r="A22" s="2" t="s">
        <v>105</v>
      </c>
      <c r="C22" s="1">
        <v>6</v>
      </c>
      <c r="E22" s="1" t="s">
        <v>146</v>
      </c>
      <c r="G22" s="1">
        <v>0</v>
      </c>
      <c r="I22" s="1">
        <v>2048</v>
      </c>
      <c r="K22" s="10">
        <v>0</v>
      </c>
      <c r="M22" s="1">
        <v>2048</v>
      </c>
      <c r="O22" s="1">
        <v>12062</v>
      </c>
      <c r="Q22" s="10">
        <v>0</v>
      </c>
      <c r="S22" s="1">
        <v>12062</v>
      </c>
    </row>
    <row r="23" spans="1:19" ht="19.5">
      <c r="A23" s="2" t="s">
        <v>117</v>
      </c>
      <c r="C23" s="1">
        <v>8</v>
      </c>
      <c r="E23" s="1" t="s">
        <v>146</v>
      </c>
      <c r="G23" s="1">
        <v>0</v>
      </c>
      <c r="I23" s="1">
        <v>4626</v>
      </c>
      <c r="K23" s="10">
        <v>0</v>
      </c>
      <c r="M23" s="1">
        <v>4626</v>
      </c>
      <c r="O23" s="1">
        <v>17390</v>
      </c>
      <c r="Q23" s="10">
        <v>0</v>
      </c>
      <c r="S23" s="1">
        <v>17390</v>
      </c>
    </row>
    <row r="24" spans="1:19" ht="19.5">
      <c r="A24" s="2" t="s">
        <v>102</v>
      </c>
      <c r="C24" s="1">
        <v>31</v>
      </c>
      <c r="E24" s="1" t="s">
        <v>146</v>
      </c>
      <c r="G24" s="1">
        <v>20</v>
      </c>
      <c r="I24" s="1">
        <v>7202191777</v>
      </c>
      <c r="K24" s="10">
        <v>0</v>
      </c>
      <c r="M24" s="1">
        <v>7202191777</v>
      </c>
      <c r="O24" s="1">
        <v>21979007384</v>
      </c>
      <c r="Q24" s="10">
        <v>0</v>
      </c>
      <c r="S24" s="1">
        <v>21979007384</v>
      </c>
    </row>
    <row r="25" spans="1:19" ht="19.5">
      <c r="A25" s="2" t="s">
        <v>102</v>
      </c>
      <c r="C25" s="1">
        <v>31</v>
      </c>
      <c r="E25" s="1" t="s">
        <v>146</v>
      </c>
      <c r="G25" s="1">
        <v>20</v>
      </c>
      <c r="I25" s="1">
        <v>5095890391</v>
      </c>
      <c r="K25" s="10">
        <v>0</v>
      </c>
      <c r="M25" s="1">
        <v>5095890391</v>
      </c>
      <c r="O25" s="1">
        <v>15109813562</v>
      </c>
      <c r="Q25" s="10">
        <v>0</v>
      </c>
      <c r="S25" s="1">
        <v>15109813562</v>
      </c>
    </row>
    <row r="26" spans="1:19" ht="19.5">
      <c r="A26" s="2" t="s">
        <v>150</v>
      </c>
      <c r="C26" s="1">
        <v>31</v>
      </c>
      <c r="E26" s="1" t="s">
        <v>146</v>
      </c>
      <c r="G26" s="1">
        <v>20</v>
      </c>
      <c r="I26" s="1">
        <v>7316494</v>
      </c>
      <c r="K26" s="10">
        <v>0</v>
      </c>
      <c r="M26" s="1">
        <v>7316494</v>
      </c>
      <c r="O26" s="1">
        <v>893775034</v>
      </c>
      <c r="Q26" s="10">
        <v>0</v>
      </c>
      <c r="S26" s="1">
        <v>893775034</v>
      </c>
    </row>
    <row r="27" spans="1:19" ht="19.5">
      <c r="A27" s="2" t="s">
        <v>123</v>
      </c>
      <c r="C27" s="1">
        <v>22</v>
      </c>
      <c r="E27" s="1" t="s">
        <v>146</v>
      </c>
      <c r="G27" s="1">
        <v>0</v>
      </c>
      <c r="I27" s="1">
        <v>155494</v>
      </c>
      <c r="K27" s="10">
        <v>0</v>
      </c>
      <c r="M27" s="1">
        <v>155494</v>
      </c>
      <c r="O27" s="1">
        <v>155494</v>
      </c>
      <c r="Q27" s="10">
        <v>0</v>
      </c>
      <c r="S27" s="1">
        <v>155494</v>
      </c>
    </row>
    <row r="28" spans="1:19" ht="19.5">
      <c r="A28" s="2" t="s">
        <v>123</v>
      </c>
      <c r="C28" s="1">
        <v>23</v>
      </c>
      <c r="E28" s="1" t="s">
        <v>146</v>
      </c>
      <c r="G28" s="1">
        <v>18</v>
      </c>
      <c r="I28" s="1">
        <v>5307287643</v>
      </c>
      <c r="K28" s="1">
        <v>-6471050</v>
      </c>
      <c r="M28" s="1">
        <v>5313758693</v>
      </c>
      <c r="O28" s="1">
        <v>17323995436</v>
      </c>
      <c r="Q28" s="1">
        <v>-12484824</v>
      </c>
      <c r="S28" s="1">
        <v>17311510612</v>
      </c>
    </row>
    <row r="29" spans="1:19" ht="19.5">
      <c r="A29" s="2" t="s">
        <v>127</v>
      </c>
      <c r="C29" s="1">
        <v>28</v>
      </c>
      <c r="E29" s="1" t="s">
        <v>146</v>
      </c>
      <c r="G29" s="1">
        <v>20</v>
      </c>
      <c r="I29" s="1">
        <v>14172318409</v>
      </c>
      <c r="K29" s="1">
        <v>8813688</v>
      </c>
      <c r="M29" s="1">
        <v>14163504721</v>
      </c>
      <c r="O29" s="1">
        <v>40876113563</v>
      </c>
      <c r="Q29" s="1">
        <v>-19871515</v>
      </c>
      <c r="S29" s="1">
        <v>40856242048</v>
      </c>
    </row>
    <row r="30" spans="1:19" ht="19.5">
      <c r="A30" s="2" t="s">
        <v>130</v>
      </c>
      <c r="C30" s="1">
        <v>1</v>
      </c>
      <c r="E30" s="1" t="s">
        <v>146</v>
      </c>
      <c r="G30" s="1">
        <v>19</v>
      </c>
      <c r="I30" s="1">
        <v>1998733366</v>
      </c>
      <c r="K30" s="10">
        <v>0</v>
      </c>
      <c r="M30" s="1">
        <v>1998733366</v>
      </c>
      <c r="O30" s="1">
        <v>5804024139</v>
      </c>
      <c r="Q30" s="10">
        <v>0</v>
      </c>
      <c r="S30" s="1">
        <v>5804024139</v>
      </c>
    </row>
    <row r="31" spans="1:19" ht="18.75" thickBot="1">
      <c r="I31" s="4">
        <f>SUM(I8:I30)</f>
        <v>80839142006</v>
      </c>
      <c r="K31" s="4">
        <f>SUM(K8:K30)</f>
        <v>-1266112</v>
      </c>
      <c r="M31" s="4">
        <f>SUM(M8:M30)</f>
        <v>80840408118</v>
      </c>
      <c r="O31" s="4">
        <f>SUM(O8:O30)</f>
        <v>249717268183</v>
      </c>
      <c r="Q31" s="4">
        <f>SUM(Q8:Q30)</f>
        <v>-40451683</v>
      </c>
      <c r="S31" s="4">
        <f>SUM(S8:S30)</f>
        <v>249676816500</v>
      </c>
    </row>
    <row r="32" spans="1:19" ht="18.75" thickTop="1"/>
  </sheetData>
  <sheetProtection password="D87C" sheet="1" objects="1" scenarios="1" selectLockedCells="1" autoFilter="0" selectUnlockedCells="1"/>
  <mergeCells count="16"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  <mergeCell ref="A4:S4"/>
  </mergeCells>
  <pageMargins left="0.7" right="0.7" top="0.75" bottom="0.75" header="0.3" footer="0.3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"/>
  <sheetViews>
    <sheetView rightToLeft="1" view="pageBreakPreview" topLeftCell="H1" zoomScaleNormal="100" zoomScaleSheetLayoutView="100" workbookViewId="0">
      <selection activeCell="Q16" sqref="Q16"/>
    </sheetView>
  </sheetViews>
  <sheetFormatPr defaultRowHeight="18"/>
  <cols>
    <col min="1" max="1" width="27.28515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19.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19.5">
      <c r="A3" s="24" t="s">
        <v>136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19.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6" spans="1:19" ht="19.5">
      <c r="A6" s="28" t="s">
        <v>3</v>
      </c>
      <c r="C6" s="27" t="s">
        <v>151</v>
      </c>
      <c r="D6" s="27" t="s">
        <v>151</v>
      </c>
      <c r="E6" s="27" t="s">
        <v>151</v>
      </c>
      <c r="F6" s="27" t="s">
        <v>151</v>
      </c>
      <c r="G6" s="27" t="s">
        <v>151</v>
      </c>
      <c r="I6" s="27" t="s">
        <v>138</v>
      </c>
      <c r="J6" s="27" t="s">
        <v>138</v>
      </c>
      <c r="K6" s="27" t="s">
        <v>138</v>
      </c>
      <c r="L6" s="27" t="s">
        <v>138</v>
      </c>
      <c r="M6" s="27" t="s">
        <v>138</v>
      </c>
      <c r="O6" s="27" t="s">
        <v>139</v>
      </c>
      <c r="P6" s="27" t="s">
        <v>139</v>
      </c>
      <c r="Q6" s="27" t="s">
        <v>139</v>
      </c>
      <c r="R6" s="27" t="s">
        <v>139</v>
      </c>
      <c r="S6" s="27" t="s">
        <v>139</v>
      </c>
    </row>
    <row r="7" spans="1:19" ht="19.5">
      <c r="A7" s="27" t="s">
        <v>3</v>
      </c>
      <c r="C7" s="27" t="s">
        <v>152</v>
      </c>
      <c r="E7" s="27" t="s">
        <v>153</v>
      </c>
      <c r="G7" s="27" t="s">
        <v>154</v>
      </c>
      <c r="I7" s="27" t="s">
        <v>155</v>
      </c>
      <c r="K7" s="27" t="s">
        <v>143</v>
      </c>
      <c r="M7" s="27" t="s">
        <v>156</v>
      </c>
      <c r="O7" s="27" t="s">
        <v>155</v>
      </c>
      <c r="Q7" s="27" t="s">
        <v>143</v>
      </c>
      <c r="S7" s="27" t="s">
        <v>156</v>
      </c>
    </row>
    <row r="8" spans="1:19" ht="19.5">
      <c r="A8" s="2" t="s">
        <v>36</v>
      </c>
      <c r="C8" s="1" t="s">
        <v>157</v>
      </c>
      <c r="E8" s="1">
        <v>17396511</v>
      </c>
      <c r="G8" s="1">
        <v>350</v>
      </c>
      <c r="I8" s="1">
        <v>0</v>
      </c>
      <c r="K8" s="1">
        <v>0</v>
      </c>
      <c r="M8" s="1">
        <v>0</v>
      </c>
      <c r="O8" s="1">
        <v>6088778850</v>
      </c>
      <c r="Q8" s="1">
        <v>631678100</v>
      </c>
      <c r="S8" s="1">
        <v>5457100750</v>
      </c>
    </row>
    <row r="9" spans="1:19" ht="19.5">
      <c r="A9" s="2" t="s">
        <v>25</v>
      </c>
      <c r="C9" s="1" t="s">
        <v>158</v>
      </c>
      <c r="E9" s="1">
        <v>500000</v>
      </c>
      <c r="G9" s="1">
        <v>10000</v>
      </c>
      <c r="I9" s="1">
        <v>5000000000</v>
      </c>
      <c r="K9" s="1">
        <v>690672963</v>
      </c>
      <c r="M9" s="1">
        <v>4309327037</v>
      </c>
      <c r="O9" s="1">
        <v>5000000000</v>
      </c>
      <c r="Q9" s="1">
        <v>690672963</v>
      </c>
      <c r="S9" s="1">
        <v>4309327037</v>
      </c>
    </row>
    <row r="10" spans="1:19" ht="19.5">
      <c r="A10" s="2" t="s">
        <v>34</v>
      </c>
      <c r="C10" s="1" t="s">
        <v>159</v>
      </c>
      <c r="E10" s="1">
        <v>12779864</v>
      </c>
      <c r="G10" s="1">
        <v>630</v>
      </c>
      <c r="I10" s="1">
        <v>8051314320</v>
      </c>
      <c r="K10" s="1">
        <v>1120347983</v>
      </c>
      <c r="M10" s="1">
        <v>6930966337</v>
      </c>
      <c r="O10" s="1">
        <v>8051314320</v>
      </c>
      <c r="Q10" s="1">
        <v>1120347983</v>
      </c>
      <c r="S10" s="1">
        <v>6930966337</v>
      </c>
    </row>
    <row r="11" spans="1:19" ht="18.75" thickBot="1">
      <c r="I11" s="4">
        <f>SUM(I8:I10)</f>
        <v>13051314320</v>
      </c>
      <c r="K11" s="4">
        <f>SUM(K8:K10)</f>
        <v>1811020946</v>
      </c>
      <c r="M11" s="4">
        <f>SUM(M8:M10)</f>
        <v>11240293374</v>
      </c>
      <c r="O11" s="4">
        <f>SUM(O8:O10)</f>
        <v>19140093170</v>
      </c>
      <c r="Q11" s="4">
        <f>SUM(Q8:Q10)</f>
        <v>2442699046</v>
      </c>
      <c r="S11" s="4">
        <f>SUM(S8:S10)</f>
        <v>16697394124</v>
      </c>
    </row>
    <row r="12" spans="1:19" ht="18.75" thickTop="1"/>
  </sheetData>
  <sheetProtection password="D87C" sheet="1" objects="1" scenarios="1" selectLockedCells="1" autoFilter="0" selectUnlockedCells="1"/>
  <mergeCells count="16"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  <mergeCell ref="A4:S4"/>
    <mergeCell ref="A3:S3"/>
  </mergeCells>
  <pageMargins left="0.7" right="0.7" top="0.75" bottom="0.75" header="0.3" footer="0.3"/>
  <pageSetup paperSize="9" scale="3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43"/>
  <sheetViews>
    <sheetView rightToLeft="1" view="pageBreakPreview" topLeftCell="A16" zoomScale="80" zoomScaleNormal="100" zoomScaleSheetLayoutView="80" workbookViewId="0">
      <selection activeCell="Q23" sqref="Q23"/>
    </sheetView>
  </sheetViews>
  <sheetFormatPr defaultRowHeight="18"/>
  <cols>
    <col min="1" max="1" width="33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9.85546875" style="1" bestFit="1" customWidth="1"/>
    <col min="8" max="8" width="1" style="1" customWidth="1"/>
    <col min="9" max="9" width="31.140625" style="1" customWidth="1"/>
    <col min="10" max="10" width="1" style="1" customWidth="1"/>
    <col min="11" max="11" width="12.7109375" style="1" customWidth="1"/>
    <col min="12" max="12" width="1" style="1" customWidth="1"/>
    <col min="13" max="13" width="19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32" style="1" customWidth="1"/>
    <col min="18" max="18" width="1" style="1" customWidth="1"/>
    <col min="19" max="19" width="9.140625" style="1" customWidth="1"/>
    <col min="20" max="28" width="9.140625" style="1"/>
    <col min="29" max="29" width="14.85546875" style="1" bestFit="1" customWidth="1"/>
    <col min="30" max="30" width="9.140625" style="1"/>
    <col min="31" max="31" width="18.42578125" style="1" bestFit="1" customWidth="1"/>
    <col min="32" max="16384" width="9.140625" style="1"/>
  </cols>
  <sheetData>
    <row r="2" spans="1:31" ht="19.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31" ht="19.5">
      <c r="A3" s="24" t="s">
        <v>136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31" ht="19.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31" ht="19.5">
      <c r="A6" s="28" t="s">
        <v>3</v>
      </c>
      <c r="C6" s="27" t="s">
        <v>138</v>
      </c>
      <c r="D6" s="27" t="s">
        <v>138</v>
      </c>
      <c r="E6" s="27" t="s">
        <v>138</v>
      </c>
      <c r="F6" s="27" t="s">
        <v>138</v>
      </c>
      <c r="G6" s="27" t="s">
        <v>138</v>
      </c>
      <c r="H6" s="27" t="s">
        <v>138</v>
      </c>
      <c r="I6" s="27" t="s">
        <v>138</v>
      </c>
      <c r="K6" s="27" t="s">
        <v>139</v>
      </c>
      <c r="L6" s="27" t="s">
        <v>139</v>
      </c>
      <c r="M6" s="27" t="s">
        <v>139</v>
      </c>
      <c r="N6" s="27" t="s">
        <v>139</v>
      </c>
      <c r="O6" s="27" t="s">
        <v>139</v>
      </c>
      <c r="P6" s="27" t="s">
        <v>139</v>
      </c>
      <c r="Q6" s="27" t="s">
        <v>139</v>
      </c>
    </row>
    <row r="7" spans="1:31" ht="19.5">
      <c r="A7" s="27" t="s">
        <v>3</v>
      </c>
      <c r="C7" s="27" t="s">
        <v>7</v>
      </c>
      <c r="E7" s="27" t="s">
        <v>160</v>
      </c>
      <c r="G7" s="27" t="s">
        <v>161</v>
      </c>
      <c r="I7" s="27" t="s">
        <v>162</v>
      </c>
      <c r="K7" s="27" t="s">
        <v>7</v>
      </c>
      <c r="M7" s="27" t="s">
        <v>160</v>
      </c>
      <c r="O7" s="27" t="s">
        <v>161</v>
      </c>
      <c r="Q7" s="27" t="s">
        <v>162</v>
      </c>
    </row>
    <row r="8" spans="1:31" ht="19.5">
      <c r="A8" s="2" t="s">
        <v>34</v>
      </c>
      <c r="C8" s="1">
        <v>12789864</v>
      </c>
      <c r="E8" s="1">
        <v>243595724164</v>
      </c>
      <c r="G8" s="1">
        <v>216046557493</v>
      </c>
      <c r="I8" s="1">
        <v>27549166671</v>
      </c>
      <c r="K8" s="1">
        <v>12789864</v>
      </c>
      <c r="M8" s="1">
        <v>243595724164</v>
      </c>
      <c r="O8" s="1">
        <v>217508632235</v>
      </c>
      <c r="Q8" s="1">
        <v>26087091929</v>
      </c>
    </row>
    <row r="9" spans="1:31" ht="19.5">
      <c r="A9" s="2" t="s">
        <v>37</v>
      </c>
      <c r="C9" s="1">
        <v>1698345</v>
      </c>
      <c r="E9" s="1">
        <v>38069808555</v>
      </c>
      <c r="G9" s="1">
        <v>38272397337</v>
      </c>
      <c r="I9" s="1">
        <v>-202588781</v>
      </c>
      <c r="K9" s="1">
        <v>1698345</v>
      </c>
      <c r="M9" s="1">
        <v>38069808555</v>
      </c>
      <c r="O9" s="1">
        <v>33933620929</v>
      </c>
      <c r="Q9" s="1">
        <v>4136187626</v>
      </c>
    </row>
    <row r="10" spans="1:31" ht="19.5">
      <c r="A10" s="2" t="s">
        <v>22</v>
      </c>
      <c r="C10" s="1">
        <v>100588</v>
      </c>
      <c r="E10" s="1">
        <v>994895538</v>
      </c>
      <c r="G10" s="1">
        <v>1139880315</v>
      </c>
      <c r="I10" s="1">
        <v>-144984776</v>
      </c>
      <c r="K10" s="1">
        <v>100588</v>
      </c>
      <c r="M10" s="1">
        <v>994895538</v>
      </c>
      <c r="O10" s="1">
        <v>1294864043</v>
      </c>
      <c r="Q10" s="1">
        <v>-299968504</v>
      </c>
    </row>
    <row r="11" spans="1:31" ht="19.5">
      <c r="A11" s="2" t="s">
        <v>23</v>
      </c>
      <c r="C11" s="1">
        <v>115056</v>
      </c>
      <c r="E11" s="1">
        <v>855498197</v>
      </c>
      <c r="G11" s="1">
        <v>1055648177</v>
      </c>
      <c r="I11" s="1">
        <v>-200149979</v>
      </c>
      <c r="K11" s="1">
        <v>115056</v>
      </c>
      <c r="M11" s="1">
        <v>855498197</v>
      </c>
      <c r="O11" s="1">
        <v>1068229032</v>
      </c>
      <c r="Q11" s="1">
        <v>-212730834</v>
      </c>
    </row>
    <row r="12" spans="1:31" ht="19.5">
      <c r="A12" s="2" t="s">
        <v>32</v>
      </c>
      <c r="C12" s="1">
        <v>450000</v>
      </c>
      <c r="E12" s="1">
        <v>1369701495</v>
      </c>
      <c r="G12" s="1">
        <v>1602756517</v>
      </c>
      <c r="I12" s="1">
        <v>-233055022</v>
      </c>
      <c r="K12" s="1">
        <v>450000</v>
      </c>
      <c r="M12" s="1">
        <v>1369701495</v>
      </c>
      <c r="O12" s="1">
        <v>1894858110</v>
      </c>
      <c r="Q12" s="1">
        <v>-525156615</v>
      </c>
    </row>
    <row r="13" spans="1:31" ht="19.5">
      <c r="A13" s="2" t="s">
        <v>41</v>
      </c>
      <c r="C13" s="1">
        <v>1500000</v>
      </c>
      <c r="E13" s="1">
        <v>23187707325</v>
      </c>
      <c r="G13" s="1">
        <v>23451877496</v>
      </c>
      <c r="I13" s="1">
        <v>-264170171</v>
      </c>
      <c r="K13" s="1">
        <v>1500000</v>
      </c>
      <c r="M13" s="1">
        <v>23187707325</v>
      </c>
      <c r="O13" s="1">
        <v>23451877496</v>
      </c>
      <c r="Q13" s="1">
        <v>-264170171</v>
      </c>
    </row>
    <row r="14" spans="1:31" ht="19.5">
      <c r="A14" s="2" t="s">
        <v>38</v>
      </c>
      <c r="C14" s="1">
        <v>69093</v>
      </c>
      <c r="E14" s="1">
        <v>4747292696</v>
      </c>
      <c r="G14" s="1">
        <v>5331088817</v>
      </c>
      <c r="I14" s="1">
        <v>-583796120</v>
      </c>
      <c r="K14" s="1">
        <v>69093</v>
      </c>
      <c r="M14" s="1">
        <v>4747292696</v>
      </c>
      <c r="O14" s="1">
        <v>6044006905</v>
      </c>
      <c r="Q14" s="1">
        <v>-1296714208</v>
      </c>
    </row>
    <row r="15" spans="1:31" ht="19.5">
      <c r="A15" s="2" t="s">
        <v>39</v>
      </c>
      <c r="C15" s="1">
        <v>2999999</v>
      </c>
      <c r="E15" s="1">
        <v>36769897243</v>
      </c>
      <c r="G15" s="1">
        <v>33221139926</v>
      </c>
      <c r="I15" s="1">
        <v>3548757317</v>
      </c>
      <c r="K15" s="1">
        <v>2999999</v>
      </c>
      <c r="M15" s="1">
        <v>36769897243</v>
      </c>
      <c r="O15" s="1">
        <v>36084002971</v>
      </c>
      <c r="Q15" s="1">
        <v>685894272</v>
      </c>
    </row>
    <row r="16" spans="1:31" ht="19.5">
      <c r="A16" s="2" t="s">
        <v>31</v>
      </c>
      <c r="C16" s="1">
        <v>728202</v>
      </c>
      <c r="E16" s="1">
        <v>4876706787</v>
      </c>
      <c r="G16" s="1">
        <v>4877066043</v>
      </c>
      <c r="I16" s="1">
        <v>-359255</v>
      </c>
      <c r="K16" s="1">
        <v>728202</v>
      </c>
      <c r="M16" s="1">
        <v>4876706787</v>
      </c>
      <c r="O16" s="1">
        <v>5309125233</v>
      </c>
      <c r="Q16" s="1">
        <v>-432418445</v>
      </c>
      <c r="AA16" s="9"/>
      <c r="AE16" s="9"/>
    </row>
    <row r="17" spans="1:31" ht="19.5">
      <c r="A17" s="2" t="s">
        <v>17</v>
      </c>
      <c r="C17" s="1">
        <v>355000</v>
      </c>
      <c r="E17" s="1">
        <v>643667256</v>
      </c>
      <c r="G17" s="1">
        <v>776353050</v>
      </c>
      <c r="I17" s="1">
        <v>-132685794</v>
      </c>
      <c r="K17" s="1">
        <v>355000</v>
      </c>
      <c r="M17" s="1">
        <v>643667256</v>
      </c>
      <c r="O17" s="1">
        <v>970441312</v>
      </c>
      <c r="Q17" s="1">
        <v>-326774056</v>
      </c>
      <c r="AA17" s="9"/>
      <c r="AE17" s="9"/>
    </row>
    <row r="18" spans="1:31" ht="19.5">
      <c r="A18" s="2" t="s">
        <v>29</v>
      </c>
      <c r="C18" s="1">
        <v>1362500</v>
      </c>
      <c r="E18" s="1">
        <v>2343100106</v>
      </c>
      <c r="G18" s="1">
        <v>2884857356</v>
      </c>
      <c r="I18" s="1">
        <v>-541757249</v>
      </c>
      <c r="K18" s="1">
        <v>1362500</v>
      </c>
      <c r="M18" s="1">
        <v>2343100106</v>
      </c>
      <c r="O18" s="1">
        <v>3358894950</v>
      </c>
      <c r="Q18" s="1">
        <v>-1015794843</v>
      </c>
    </row>
    <row r="19" spans="1:31" ht="19.5">
      <c r="A19" s="2" t="s">
        <v>30</v>
      </c>
      <c r="C19" s="1">
        <v>1775000</v>
      </c>
      <c r="E19" s="1">
        <v>18261941062</v>
      </c>
      <c r="G19" s="1">
        <v>20432200725</v>
      </c>
      <c r="I19" s="1">
        <v>-2170259662</v>
      </c>
      <c r="K19" s="1">
        <v>1775000</v>
      </c>
      <c r="M19" s="1">
        <v>18261941062</v>
      </c>
      <c r="O19" s="1">
        <v>21918802500</v>
      </c>
      <c r="Q19" s="1">
        <v>-3656861437</v>
      </c>
    </row>
    <row r="20" spans="1:31" ht="19.5">
      <c r="A20" s="2" t="s">
        <v>26</v>
      </c>
      <c r="C20" s="1">
        <v>544352</v>
      </c>
      <c r="E20" s="1">
        <v>1114692997</v>
      </c>
      <c r="G20" s="1">
        <v>1412846318</v>
      </c>
      <c r="I20" s="1">
        <v>-298153320</v>
      </c>
      <c r="K20" s="1">
        <v>544352</v>
      </c>
      <c r="M20" s="1">
        <v>1114692997</v>
      </c>
      <c r="O20" s="1">
        <v>1638490483</v>
      </c>
      <c r="Q20" s="1">
        <v>-523797485</v>
      </c>
    </row>
    <row r="21" spans="1:31" ht="19.5">
      <c r="A21" s="2" t="s">
        <v>24</v>
      </c>
      <c r="C21" s="1">
        <v>700000</v>
      </c>
      <c r="E21" s="1">
        <v>42098017500</v>
      </c>
      <c r="G21" s="1">
        <v>42418101600</v>
      </c>
      <c r="I21" s="1">
        <v>-320084100</v>
      </c>
      <c r="K21" s="1">
        <v>700000</v>
      </c>
      <c r="M21" s="1">
        <v>42098017500</v>
      </c>
      <c r="O21" s="1">
        <v>44609981850</v>
      </c>
      <c r="Q21" s="1">
        <v>-2511964350</v>
      </c>
    </row>
    <row r="22" spans="1:31" ht="19.5">
      <c r="A22" s="2" t="s">
        <v>25</v>
      </c>
      <c r="C22" s="1">
        <v>500000</v>
      </c>
      <c r="E22" s="1">
        <v>33449782500</v>
      </c>
      <c r="G22" s="1">
        <v>39707327250</v>
      </c>
      <c r="I22" s="1">
        <v>-6257544750</v>
      </c>
      <c r="K22" s="1">
        <v>500000</v>
      </c>
      <c r="M22" s="1">
        <v>33449782500</v>
      </c>
      <c r="O22" s="1">
        <v>33539247000</v>
      </c>
      <c r="Q22" s="1">
        <v>-89464500</v>
      </c>
    </row>
    <row r="23" spans="1:31" ht="19.5">
      <c r="A23" s="2" t="s">
        <v>33</v>
      </c>
      <c r="C23" s="1">
        <v>26238</v>
      </c>
      <c r="E23" s="1">
        <v>232911223</v>
      </c>
      <c r="G23" s="1">
        <v>239431694</v>
      </c>
      <c r="I23" s="1">
        <v>-6520470</v>
      </c>
      <c r="K23" s="1">
        <v>26238</v>
      </c>
      <c r="M23" s="1">
        <v>232911223</v>
      </c>
      <c r="O23" s="1">
        <v>242561520</v>
      </c>
      <c r="Q23" s="1">
        <v>-9650296</v>
      </c>
    </row>
    <row r="24" spans="1:31" ht="19.5">
      <c r="A24" s="2" t="s">
        <v>28</v>
      </c>
      <c r="C24" s="1">
        <v>85000</v>
      </c>
      <c r="E24" s="1">
        <v>875360430</v>
      </c>
      <c r="G24" s="1">
        <v>923522152</v>
      </c>
      <c r="I24" s="1">
        <v>-48161722</v>
      </c>
      <c r="K24" s="1">
        <v>85000</v>
      </c>
      <c r="M24" s="1">
        <v>875360430</v>
      </c>
      <c r="O24" s="1">
        <v>1032519735</v>
      </c>
      <c r="Q24" s="1">
        <v>-157159305</v>
      </c>
    </row>
    <row r="25" spans="1:31" ht="19.5">
      <c r="A25" s="2" t="s">
        <v>40</v>
      </c>
      <c r="C25" s="1">
        <v>2925022</v>
      </c>
      <c r="E25" s="1">
        <v>18899517774</v>
      </c>
      <c r="G25" s="1">
        <v>18695990563</v>
      </c>
      <c r="I25" s="1">
        <v>203527211</v>
      </c>
      <c r="K25" s="1">
        <v>2925022</v>
      </c>
      <c r="M25" s="1">
        <v>18899517774</v>
      </c>
      <c r="O25" s="1">
        <v>18695990563</v>
      </c>
      <c r="Q25" s="1">
        <v>203527211</v>
      </c>
    </row>
    <row r="26" spans="1:31" ht="19.5">
      <c r="A26" s="2" t="s">
        <v>21</v>
      </c>
      <c r="C26" s="1">
        <v>390500</v>
      </c>
      <c r="E26" s="1">
        <v>1037207674</v>
      </c>
      <c r="G26" s="1">
        <v>1017022495</v>
      </c>
      <c r="I26" s="1">
        <v>20185179</v>
      </c>
      <c r="K26" s="1">
        <v>390500</v>
      </c>
      <c r="M26" s="1">
        <v>1037207674</v>
      </c>
      <c r="O26" s="1">
        <v>1312036654</v>
      </c>
      <c r="Q26" s="1">
        <v>-274828979</v>
      </c>
    </row>
    <row r="27" spans="1:31" ht="19.5">
      <c r="A27" s="2" t="s">
        <v>20</v>
      </c>
      <c r="C27" s="1">
        <v>242500</v>
      </c>
      <c r="E27" s="1">
        <v>1186483169</v>
      </c>
      <c r="G27" s="1">
        <v>1010029353</v>
      </c>
      <c r="I27" s="1">
        <v>176453816</v>
      </c>
      <c r="K27" s="1">
        <v>242500</v>
      </c>
      <c r="M27" s="1">
        <v>1186483169</v>
      </c>
      <c r="O27" s="1">
        <v>961817928</v>
      </c>
      <c r="Q27" s="1">
        <v>224665241</v>
      </c>
    </row>
    <row r="28" spans="1:31" ht="19.5">
      <c r="A28" s="2" t="s">
        <v>18</v>
      </c>
      <c r="C28" s="1">
        <v>830000</v>
      </c>
      <c r="E28" s="1">
        <v>1815960361</v>
      </c>
      <c r="G28" s="1">
        <v>2178162360</v>
      </c>
      <c r="I28" s="1">
        <v>-362201998</v>
      </c>
      <c r="K28" s="1">
        <v>830000</v>
      </c>
      <c r="M28" s="1">
        <v>1815960361</v>
      </c>
      <c r="O28" s="1">
        <v>2351425275</v>
      </c>
      <c r="Q28" s="1">
        <v>-535464913</v>
      </c>
    </row>
    <row r="29" spans="1:31" ht="19.5">
      <c r="A29" s="2" t="s">
        <v>19</v>
      </c>
      <c r="C29" s="1">
        <v>350000</v>
      </c>
      <c r="E29" s="1">
        <v>681570382</v>
      </c>
      <c r="G29" s="1">
        <v>810647775</v>
      </c>
      <c r="I29" s="1">
        <v>-129077392</v>
      </c>
      <c r="K29" s="1">
        <v>350000</v>
      </c>
      <c r="M29" s="1">
        <v>681570382</v>
      </c>
      <c r="O29" s="1">
        <v>908064675</v>
      </c>
      <c r="Q29" s="1">
        <v>-226494292</v>
      </c>
    </row>
    <row r="30" spans="1:31" ht="19.5">
      <c r="A30" s="2" t="s">
        <v>36</v>
      </c>
      <c r="C30" s="1">
        <v>17396511</v>
      </c>
      <c r="E30" s="1">
        <v>77818507917</v>
      </c>
      <c r="G30" s="1">
        <v>84908638639</v>
      </c>
      <c r="I30" s="1">
        <v>-7090130721</v>
      </c>
      <c r="K30" s="1">
        <v>17396511</v>
      </c>
      <c r="M30" s="1">
        <v>77818507917</v>
      </c>
      <c r="O30" s="1">
        <v>96322019800</v>
      </c>
      <c r="Q30" s="1">
        <v>-18503511882</v>
      </c>
    </row>
    <row r="31" spans="1:31" ht="19.5">
      <c r="A31" s="2" t="s">
        <v>27</v>
      </c>
      <c r="C31" s="1">
        <v>6734784</v>
      </c>
      <c r="E31" s="1">
        <v>34933007399</v>
      </c>
      <c r="G31" s="1">
        <v>36921336874</v>
      </c>
      <c r="I31" s="1">
        <v>-1988329474</v>
      </c>
      <c r="K31" s="1">
        <v>6734784</v>
      </c>
      <c r="M31" s="1">
        <v>34933007399</v>
      </c>
      <c r="O31" s="1">
        <v>36549230400</v>
      </c>
      <c r="Q31" s="1">
        <v>-1616223000</v>
      </c>
    </row>
    <row r="32" spans="1:31" ht="19.5">
      <c r="A32" s="2" t="s">
        <v>16</v>
      </c>
      <c r="C32" s="1">
        <v>100000</v>
      </c>
      <c r="E32" s="1">
        <v>3234936915</v>
      </c>
      <c r="G32" s="1">
        <v>3342890745</v>
      </c>
      <c r="I32" s="1">
        <v>-107953830</v>
      </c>
      <c r="K32" s="1">
        <v>100000</v>
      </c>
      <c r="M32" s="1">
        <v>3234936915</v>
      </c>
      <c r="O32" s="1">
        <v>3613272345</v>
      </c>
      <c r="Q32" s="1">
        <v>-378335430</v>
      </c>
    </row>
    <row r="33" spans="1:17" ht="19.5">
      <c r="A33" s="2" t="s">
        <v>15</v>
      </c>
      <c r="C33" s="1">
        <v>6290000</v>
      </c>
      <c r="E33" s="1">
        <v>118798915500</v>
      </c>
      <c r="G33" s="1">
        <v>130785100816</v>
      </c>
      <c r="I33" s="1">
        <v>-11986185316</v>
      </c>
      <c r="K33" s="1">
        <v>6290000</v>
      </c>
      <c r="M33" s="1">
        <v>118798915500</v>
      </c>
      <c r="O33" s="1">
        <v>135368237925</v>
      </c>
      <c r="Q33" s="1">
        <v>-16569322425</v>
      </c>
    </row>
    <row r="34" spans="1:17" ht="19.5">
      <c r="A34" s="2" t="s">
        <v>35</v>
      </c>
      <c r="C34" s="1">
        <v>15706</v>
      </c>
      <c r="E34" s="1">
        <v>208271407</v>
      </c>
      <c r="G34" s="1">
        <v>266818467</v>
      </c>
      <c r="I34" s="1">
        <v>-58547059</v>
      </c>
      <c r="K34" s="1">
        <v>15706</v>
      </c>
      <c r="M34" s="1">
        <v>208271407</v>
      </c>
      <c r="O34" s="1">
        <v>265569463</v>
      </c>
      <c r="Q34" s="1">
        <v>-57298055</v>
      </c>
    </row>
    <row r="35" spans="1:17" ht="19.5">
      <c r="A35" s="2" t="s">
        <v>70</v>
      </c>
      <c r="C35" s="1">
        <v>100830</v>
      </c>
      <c r="E35" s="1">
        <v>137775424064</v>
      </c>
      <c r="G35" s="1">
        <v>135927632537</v>
      </c>
      <c r="I35" s="1">
        <v>1847791527</v>
      </c>
      <c r="K35" s="1">
        <v>100830</v>
      </c>
      <c r="M35" s="1">
        <v>137775424064</v>
      </c>
      <c r="O35" s="1">
        <v>132291655644</v>
      </c>
      <c r="Q35" s="1">
        <v>5483768420</v>
      </c>
    </row>
    <row r="36" spans="1:17" ht="19.5">
      <c r="A36" s="2" t="s">
        <v>61</v>
      </c>
      <c r="C36" s="1">
        <v>7500</v>
      </c>
      <c r="E36" s="1">
        <v>7239127670</v>
      </c>
      <c r="G36" s="1">
        <v>7239112672</v>
      </c>
      <c r="I36" s="1">
        <v>14998</v>
      </c>
      <c r="K36" s="1">
        <v>7500</v>
      </c>
      <c r="M36" s="1">
        <v>7239127670</v>
      </c>
      <c r="O36" s="1">
        <v>7167455663</v>
      </c>
      <c r="Q36" s="1">
        <v>71672007</v>
      </c>
    </row>
    <row r="37" spans="1:17" ht="19.5">
      <c r="A37" s="2" t="s">
        <v>67</v>
      </c>
      <c r="C37" s="1">
        <v>790029</v>
      </c>
      <c r="E37" s="1">
        <v>782855823559</v>
      </c>
      <c r="G37" s="1">
        <v>711687112326</v>
      </c>
      <c r="I37" s="1">
        <v>71168711233</v>
      </c>
      <c r="K37" s="1">
        <v>790029</v>
      </c>
      <c r="M37" s="1">
        <v>782855823559</v>
      </c>
      <c r="O37" s="1">
        <v>696713927598</v>
      </c>
      <c r="Q37" s="1">
        <v>86141895961</v>
      </c>
    </row>
    <row r="38" spans="1:17" ht="19.5">
      <c r="A38" s="2" t="s">
        <v>51</v>
      </c>
      <c r="C38" s="1">
        <v>911000</v>
      </c>
      <c r="E38" s="1">
        <v>878955660406</v>
      </c>
      <c r="G38" s="1">
        <v>910834881250</v>
      </c>
      <c r="I38" s="1">
        <v>-31879220843</v>
      </c>
      <c r="K38" s="1">
        <v>911000</v>
      </c>
      <c r="M38" s="1">
        <v>878955660406</v>
      </c>
      <c r="O38" s="1">
        <v>895078503830</v>
      </c>
      <c r="Q38" s="1">
        <v>-16122843423</v>
      </c>
    </row>
    <row r="39" spans="1:17" ht="19.5">
      <c r="A39" s="2" t="s">
        <v>55</v>
      </c>
      <c r="C39" s="1">
        <v>47943</v>
      </c>
      <c r="E39" s="1">
        <v>30050019146</v>
      </c>
      <c r="G39" s="1">
        <v>29958943957</v>
      </c>
      <c r="I39" s="1">
        <v>91075189</v>
      </c>
      <c r="K39" s="1">
        <v>47943</v>
      </c>
      <c r="M39" s="1">
        <v>30050019146</v>
      </c>
      <c r="O39" s="1">
        <v>28952323440</v>
      </c>
      <c r="Q39" s="1">
        <v>1097695706</v>
      </c>
    </row>
    <row r="40" spans="1:17" ht="19.5">
      <c r="A40" s="2" t="s">
        <v>163</v>
      </c>
      <c r="C40" s="1">
        <v>500000</v>
      </c>
      <c r="E40" s="1">
        <v>499409465625</v>
      </c>
      <c r="G40" s="1">
        <v>497409828125</v>
      </c>
      <c r="I40" s="1">
        <v>1999637500</v>
      </c>
      <c r="K40" s="1">
        <v>500000</v>
      </c>
      <c r="M40" s="1">
        <v>499409465625</v>
      </c>
      <c r="O40" s="1">
        <v>499909375000</v>
      </c>
      <c r="Q40" s="1">
        <v>-499909375</v>
      </c>
    </row>
    <row r="41" spans="1:17" ht="19.5">
      <c r="A41" s="2" t="s">
        <v>164</v>
      </c>
      <c r="C41" s="10">
        <v>0</v>
      </c>
      <c r="D41" s="10"/>
      <c r="E41" s="10">
        <v>0</v>
      </c>
      <c r="F41" s="10"/>
      <c r="G41" s="10">
        <v>0</v>
      </c>
      <c r="H41" s="10"/>
      <c r="I41" s="10">
        <v>0</v>
      </c>
      <c r="K41" s="1">
        <v>575000</v>
      </c>
      <c r="M41" s="1">
        <v>572596198125</v>
      </c>
      <c r="O41" s="1">
        <v>566395000000</v>
      </c>
      <c r="Q41" s="1">
        <v>6201198125</v>
      </c>
    </row>
    <row r="42" spans="1:17" ht="18.75" thickBot="1">
      <c r="C42" s="4">
        <f>SUM(C8:C41)</f>
        <v>63431562</v>
      </c>
      <c r="E42" s="4">
        <f>SUM(E8:E41)</f>
        <v>3048386604042</v>
      </c>
      <c r="G42" s="4">
        <f>SUM(G8:G41)</f>
        <v>3006787201220</v>
      </c>
      <c r="I42" s="4">
        <f>SUM(I8:I41)</f>
        <v>41599402837</v>
      </c>
      <c r="K42" s="4">
        <f>SUM(K8:K41)</f>
        <v>64006562</v>
      </c>
      <c r="M42" s="4">
        <f>SUM(M8:M41)</f>
        <v>3620982802167</v>
      </c>
      <c r="O42" s="4">
        <f>SUM(O8:O41)</f>
        <v>3556756062507</v>
      </c>
      <c r="Q42" s="4">
        <f>SUM(Q8:Q41)</f>
        <v>64226739675</v>
      </c>
    </row>
    <row r="43" spans="1:17" ht="18.75" thickTop="1"/>
  </sheetData>
  <sheetProtection password="D87C" sheet="1" objects="1" scenarios="1" selectLockedCells="1" autoFilter="0" selectUnlockedCells="1"/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"/>
  <sheetViews>
    <sheetView rightToLeft="1" view="pageBreakPreview" topLeftCell="B1" zoomScale="90" zoomScaleNormal="100" zoomScaleSheetLayoutView="90" workbookViewId="0">
      <selection activeCell="I18" sqref="I18"/>
    </sheetView>
  </sheetViews>
  <sheetFormatPr defaultRowHeight="18"/>
  <cols>
    <col min="1" max="1" width="31.85546875" style="1" bestFit="1" customWidth="1"/>
    <col min="2" max="2" width="1" style="1" customWidth="1"/>
    <col min="3" max="3" width="7.71093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6.28515625" style="1" customWidth="1"/>
    <col min="8" max="8" width="1" style="1" customWidth="1"/>
    <col min="9" max="9" width="32.42578125" style="1" bestFit="1" customWidth="1"/>
    <col min="10" max="10" width="1" style="1" customWidth="1"/>
    <col min="11" max="11" width="10.1406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19.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19.5">
      <c r="A3" s="24" t="s">
        <v>136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19.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7" ht="19.5">
      <c r="A6" s="28" t="s">
        <v>3</v>
      </c>
      <c r="C6" s="27" t="s">
        <v>138</v>
      </c>
      <c r="D6" s="27" t="s">
        <v>138</v>
      </c>
      <c r="E6" s="27" t="s">
        <v>138</v>
      </c>
      <c r="F6" s="27" t="s">
        <v>138</v>
      </c>
      <c r="G6" s="27" t="s">
        <v>138</v>
      </c>
      <c r="H6" s="27" t="s">
        <v>138</v>
      </c>
      <c r="I6" s="27" t="s">
        <v>138</v>
      </c>
      <c r="K6" s="27" t="s">
        <v>139</v>
      </c>
      <c r="L6" s="27" t="s">
        <v>139</v>
      </c>
      <c r="M6" s="27" t="s">
        <v>139</v>
      </c>
      <c r="N6" s="27" t="s">
        <v>139</v>
      </c>
      <c r="O6" s="27" t="s">
        <v>139</v>
      </c>
      <c r="P6" s="27" t="s">
        <v>139</v>
      </c>
      <c r="Q6" s="27" t="s">
        <v>139</v>
      </c>
    </row>
    <row r="7" spans="1:17" ht="19.5">
      <c r="A7" s="27" t="s">
        <v>3</v>
      </c>
      <c r="C7" s="27" t="s">
        <v>7</v>
      </c>
      <c r="E7" s="27" t="s">
        <v>160</v>
      </c>
      <c r="G7" s="27" t="s">
        <v>161</v>
      </c>
      <c r="I7" s="27" t="s">
        <v>165</v>
      </c>
      <c r="K7" s="27" t="s">
        <v>7</v>
      </c>
      <c r="M7" s="27" t="s">
        <v>160</v>
      </c>
      <c r="O7" s="27" t="s">
        <v>161</v>
      </c>
      <c r="Q7" s="27" t="s">
        <v>165</v>
      </c>
    </row>
    <row r="8" spans="1:17" ht="19.5">
      <c r="A8" s="2" t="s">
        <v>145</v>
      </c>
      <c r="C8" s="10">
        <v>0</v>
      </c>
      <c r="D8" s="10"/>
      <c r="E8" s="10">
        <v>0</v>
      </c>
      <c r="F8" s="10"/>
      <c r="G8" s="10">
        <v>0</v>
      </c>
      <c r="H8" s="10"/>
      <c r="I8" s="10">
        <v>0</v>
      </c>
      <c r="K8" s="1">
        <v>150000</v>
      </c>
      <c r="M8" s="1">
        <v>155521806570</v>
      </c>
      <c r="O8" s="1">
        <v>-149972812500</v>
      </c>
      <c r="Q8" s="1">
        <v>5548994070</v>
      </c>
    </row>
    <row r="9" spans="1:17" ht="19.5">
      <c r="A9" s="2" t="s">
        <v>166</v>
      </c>
      <c r="C9" s="10">
        <v>0</v>
      </c>
      <c r="D9" s="10"/>
      <c r="E9" s="10">
        <v>0</v>
      </c>
      <c r="F9" s="10"/>
      <c r="G9" s="10">
        <v>0</v>
      </c>
      <c r="H9" s="10"/>
      <c r="I9" s="10">
        <v>0</v>
      </c>
      <c r="K9" s="1">
        <v>403700</v>
      </c>
      <c r="M9" s="1">
        <v>411754000000</v>
      </c>
      <c r="O9" s="1">
        <v>-411699365962</v>
      </c>
      <c r="Q9" s="1">
        <v>54634038</v>
      </c>
    </row>
    <row r="10" spans="1:17" ht="18.75" thickBot="1">
      <c r="C10" s="11">
        <f>SUM(C8:C9)</f>
        <v>0</v>
      </c>
      <c r="D10" s="10"/>
      <c r="E10" s="11">
        <f>SUM(E8:E9)</f>
        <v>0</v>
      </c>
      <c r="F10" s="10"/>
      <c r="G10" s="11">
        <f>SUM(G8:G9)</f>
        <v>0</v>
      </c>
      <c r="H10" s="10"/>
      <c r="I10" s="11">
        <f>SUM(I8:I9)</f>
        <v>0</v>
      </c>
      <c r="K10" s="4">
        <f>SUM(K8:K9)</f>
        <v>553700</v>
      </c>
      <c r="M10" s="4">
        <f>SUM(M8:M9)</f>
        <v>567275806570</v>
      </c>
      <c r="O10" s="4">
        <f>SUM(O8:O9)</f>
        <v>-561672178462</v>
      </c>
      <c r="Q10" s="4">
        <f>SUM(Q8:Q9)</f>
        <v>5603628108</v>
      </c>
    </row>
    <row r="11" spans="1:17" ht="18.75" thickTop="1"/>
  </sheetData>
  <sheetProtection password="D87C" sheet="1" objects="1" scenarios="1" selectLockedCells="1" autoFilter="0" selectUnlockedCells="1"/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6"/>
  <sheetViews>
    <sheetView rightToLeft="1" view="pageBreakPreview" zoomScale="60" zoomScaleNormal="100" workbookViewId="0">
      <selection activeCell="E20" sqref="E20"/>
    </sheetView>
  </sheetViews>
  <sheetFormatPr defaultRowHeight="18"/>
  <cols>
    <col min="1" max="1" width="28.42578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24" width="22" style="1" customWidth="1"/>
    <col min="25" max="16384" width="9.140625" style="1"/>
  </cols>
  <sheetData>
    <row r="2" spans="1:24" ht="19.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4" ht="19.5">
      <c r="A3" s="24" t="s">
        <v>136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4" ht="19.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6" spans="1:24" ht="19.5">
      <c r="A6" s="28" t="s">
        <v>3</v>
      </c>
      <c r="C6" s="27" t="s">
        <v>138</v>
      </c>
      <c r="D6" s="27" t="s">
        <v>138</v>
      </c>
      <c r="E6" s="27" t="s">
        <v>138</v>
      </c>
      <c r="F6" s="27" t="s">
        <v>138</v>
      </c>
      <c r="G6" s="27" t="s">
        <v>138</v>
      </c>
      <c r="H6" s="27" t="s">
        <v>138</v>
      </c>
      <c r="I6" s="27" t="s">
        <v>138</v>
      </c>
      <c r="J6" s="27" t="s">
        <v>138</v>
      </c>
      <c r="K6" s="27" t="s">
        <v>138</v>
      </c>
      <c r="M6" s="27" t="s">
        <v>139</v>
      </c>
      <c r="N6" s="27" t="s">
        <v>139</v>
      </c>
      <c r="O6" s="27" t="s">
        <v>139</v>
      </c>
      <c r="P6" s="27" t="s">
        <v>139</v>
      </c>
      <c r="Q6" s="27" t="s">
        <v>139</v>
      </c>
      <c r="R6" s="27" t="s">
        <v>139</v>
      </c>
      <c r="S6" s="27" t="s">
        <v>139</v>
      </c>
      <c r="T6" s="27" t="s">
        <v>139</v>
      </c>
      <c r="U6" s="27" t="s">
        <v>139</v>
      </c>
    </row>
    <row r="7" spans="1:24" ht="19.5">
      <c r="A7" s="27" t="s">
        <v>3</v>
      </c>
      <c r="C7" s="27" t="s">
        <v>167</v>
      </c>
      <c r="E7" s="27" t="s">
        <v>168</v>
      </c>
      <c r="G7" s="27" t="s">
        <v>169</v>
      </c>
      <c r="I7" s="27" t="s">
        <v>86</v>
      </c>
      <c r="K7" s="27" t="s">
        <v>170</v>
      </c>
      <c r="M7" s="27" t="s">
        <v>167</v>
      </c>
      <c r="O7" s="27" t="s">
        <v>168</v>
      </c>
      <c r="Q7" s="27" t="s">
        <v>169</v>
      </c>
      <c r="S7" s="27" t="s">
        <v>86</v>
      </c>
      <c r="U7" s="27" t="s">
        <v>170</v>
      </c>
      <c r="X7" s="1">
        <v>357956004309</v>
      </c>
    </row>
    <row r="8" spans="1:24" ht="19.5">
      <c r="A8" s="2" t="s">
        <v>36</v>
      </c>
      <c r="C8" s="10">
        <v>0</v>
      </c>
      <c r="E8" s="1">
        <v>-7090130721</v>
      </c>
      <c r="G8" s="10">
        <v>0</v>
      </c>
      <c r="I8" s="1">
        <v>-7090130721</v>
      </c>
      <c r="K8" s="22">
        <f>I8/$I$35</f>
        <v>-0.73765729272075919</v>
      </c>
      <c r="M8" s="1">
        <v>5457100750</v>
      </c>
      <c r="O8" s="1">
        <v>-18503511882</v>
      </c>
      <c r="Q8" s="10">
        <v>0</v>
      </c>
      <c r="S8" s="1">
        <v>-13046411132</v>
      </c>
      <c r="U8" s="12">
        <f>S8/X$7</f>
        <v>-3.6446968272497215E-2</v>
      </c>
    </row>
    <row r="9" spans="1:24" ht="19.5">
      <c r="A9" s="2" t="s">
        <v>25</v>
      </c>
      <c r="C9" s="1">
        <v>4309327037</v>
      </c>
      <c r="E9" s="1">
        <v>-6257544750</v>
      </c>
      <c r="G9" s="10">
        <v>0</v>
      </c>
      <c r="I9" s="1">
        <v>-1948217713</v>
      </c>
      <c r="K9" s="22">
        <f t="shared" ref="K9:K34" si="0">I9/$I$35</f>
        <v>-0.20269259627973635</v>
      </c>
      <c r="M9" s="1">
        <v>4309327037</v>
      </c>
      <c r="O9" s="1">
        <v>-89464500</v>
      </c>
      <c r="Q9" s="10">
        <v>0</v>
      </c>
      <c r="S9" s="1">
        <v>4219862537</v>
      </c>
      <c r="U9" s="12">
        <f t="shared" ref="U9:U34" si="1">S9/X$7</f>
        <v>1.1788774280085183E-2</v>
      </c>
    </row>
    <row r="10" spans="1:24" ht="19.5">
      <c r="A10" s="2" t="s">
        <v>34</v>
      </c>
      <c r="C10" s="1">
        <v>6930966337</v>
      </c>
      <c r="E10" s="1">
        <v>27549166671</v>
      </c>
      <c r="G10" s="10">
        <v>0</v>
      </c>
      <c r="I10" s="1">
        <v>34480133008</v>
      </c>
      <c r="K10" s="22">
        <f t="shared" si="0"/>
        <v>3.5873134880291255</v>
      </c>
      <c r="M10" s="1">
        <v>6930966337</v>
      </c>
      <c r="O10" s="1">
        <v>26087091929</v>
      </c>
      <c r="Q10" s="10">
        <v>0</v>
      </c>
      <c r="S10" s="1">
        <v>33018058266</v>
      </c>
      <c r="U10" s="12">
        <f t="shared" si="1"/>
        <v>9.2240548750504178E-2</v>
      </c>
    </row>
    <row r="11" spans="1:24" ht="19.5">
      <c r="A11" s="2" t="s">
        <v>37</v>
      </c>
      <c r="C11" s="10">
        <v>0</v>
      </c>
      <c r="E11" s="1">
        <v>-202588781</v>
      </c>
      <c r="G11" s="10">
        <v>0</v>
      </c>
      <c r="I11" s="1">
        <v>-202588781</v>
      </c>
      <c r="K11" s="22">
        <f t="shared" si="0"/>
        <v>-2.1077339418501082E-2</v>
      </c>
      <c r="M11" s="10">
        <v>0</v>
      </c>
      <c r="O11" s="1">
        <v>4136187626</v>
      </c>
      <c r="Q11" s="10">
        <v>0</v>
      </c>
      <c r="S11" s="1">
        <v>4136187626</v>
      </c>
      <c r="U11" s="12">
        <f t="shared" si="1"/>
        <v>1.1555016751247172E-2</v>
      </c>
    </row>
    <row r="12" spans="1:24" ht="19.5">
      <c r="A12" s="2" t="s">
        <v>22</v>
      </c>
      <c r="C12" s="10">
        <v>0</v>
      </c>
      <c r="E12" s="1">
        <v>-144984776</v>
      </c>
      <c r="G12" s="10">
        <v>0</v>
      </c>
      <c r="I12" s="1">
        <v>-144984776</v>
      </c>
      <c r="K12" s="22">
        <f t="shared" si="0"/>
        <v>-1.5084217986717385E-2</v>
      </c>
      <c r="M12" s="10">
        <v>0</v>
      </c>
      <c r="O12" s="1">
        <v>-299968504</v>
      </c>
      <c r="Q12" s="10">
        <v>0</v>
      </c>
      <c r="S12" s="1">
        <v>-299968504</v>
      </c>
      <c r="U12" s="12">
        <f t="shared" si="1"/>
        <v>-8.3800383396015563E-4</v>
      </c>
    </row>
    <row r="13" spans="1:24" ht="19.5">
      <c r="A13" s="2" t="s">
        <v>23</v>
      </c>
      <c r="C13" s="10">
        <v>0</v>
      </c>
      <c r="E13" s="1">
        <v>-200149979</v>
      </c>
      <c r="G13" s="10">
        <v>0</v>
      </c>
      <c r="I13" s="1">
        <v>-200149979</v>
      </c>
      <c r="K13" s="22">
        <f t="shared" si="0"/>
        <v>-2.0823606426601003E-2</v>
      </c>
      <c r="M13" s="10">
        <v>0</v>
      </c>
      <c r="O13" s="1">
        <v>-212730834</v>
      </c>
      <c r="Q13" s="10">
        <v>0</v>
      </c>
      <c r="S13" s="1">
        <v>-212730834</v>
      </c>
      <c r="U13" s="12">
        <f t="shared" si="1"/>
        <v>-5.9429324117821864E-4</v>
      </c>
    </row>
    <row r="14" spans="1:24" ht="19.5">
      <c r="A14" s="2" t="s">
        <v>32</v>
      </c>
      <c r="C14" s="10">
        <v>0</v>
      </c>
      <c r="E14" s="1">
        <v>-233055022</v>
      </c>
      <c r="G14" s="10">
        <v>0</v>
      </c>
      <c r="I14" s="1">
        <v>-233055022</v>
      </c>
      <c r="K14" s="22">
        <f t="shared" si="0"/>
        <v>-2.4247047529646949E-2</v>
      </c>
      <c r="M14" s="10">
        <v>0</v>
      </c>
      <c r="O14" s="1">
        <v>-525156615</v>
      </c>
      <c r="Q14" s="10">
        <v>0</v>
      </c>
      <c r="S14" s="1">
        <v>-525156615</v>
      </c>
      <c r="U14" s="12">
        <f t="shared" si="1"/>
        <v>-1.4670982150830655E-3</v>
      </c>
    </row>
    <row r="15" spans="1:24" ht="19.5">
      <c r="A15" s="2" t="s">
        <v>41</v>
      </c>
      <c r="C15" s="10">
        <v>0</v>
      </c>
      <c r="E15" s="1">
        <v>-264170171</v>
      </c>
      <c r="G15" s="10">
        <v>0</v>
      </c>
      <c r="I15" s="1">
        <v>-264170171</v>
      </c>
      <c r="K15" s="22">
        <f t="shared" si="0"/>
        <v>-2.748426803757939E-2</v>
      </c>
      <c r="M15" s="10">
        <v>0</v>
      </c>
      <c r="O15" s="1">
        <v>-264170171</v>
      </c>
      <c r="Q15" s="10">
        <v>0</v>
      </c>
      <c r="S15" s="1">
        <v>-264170171</v>
      </c>
      <c r="U15" s="12">
        <f t="shared" si="1"/>
        <v>-7.3799620014743258E-4</v>
      </c>
    </row>
    <row r="16" spans="1:24" ht="19.5">
      <c r="A16" s="2" t="s">
        <v>38</v>
      </c>
      <c r="C16" s="10">
        <v>0</v>
      </c>
      <c r="E16" s="1">
        <v>-583796120</v>
      </c>
      <c r="G16" s="10">
        <v>0</v>
      </c>
      <c r="I16" s="1">
        <v>-583796120</v>
      </c>
      <c r="K16" s="22">
        <f t="shared" si="0"/>
        <v>-6.0738155941833655E-2</v>
      </c>
      <c r="M16" s="10">
        <v>0</v>
      </c>
      <c r="O16" s="1">
        <v>-1296714208</v>
      </c>
      <c r="Q16" s="10">
        <v>0</v>
      </c>
      <c r="S16" s="1">
        <v>-1296714208</v>
      </c>
      <c r="U16" s="12">
        <f t="shared" si="1"/>
        <v>-3.6225519124988095E-3</v>
      </c>
    </row>
    <row r="17" spans="1:21" ht="19.5">
      <c r="A17" s="2" t="s">
        <v>39</v>
      </c>
      <c r="C17" s="10">
        <v>0</v>
      </c>
      <c r="E17" s="1">
        <v>3548757317</v>
      </c>
      <c r="G17" s="10">
        <v>0</v>
      </c>
      <c r="I17" s="1">
        <v>3548757317</v>
      </c>
      <c r="K17" s="22">
        <f t="shared" si="0"/>
        <v>0.36921275756281013</v>
      </c>
      <c r="M17" s="10">
        <v>0</v>
      </c>
      <c r="O17" s="1">
        <v>685894272</v>
      </c>
      <c r="Q17" s="10">
        <v>0</v>
      </c>
      <c r="S17" s="1">
        <v>685894272</v>
      </c>
      <c r="U17" s="12">
        <f t="shared" si="1"/>
        <v>1.9161412680422938E-3</v>
      </c>
    </row>
    <row r="18" spans="1:21" ht="19.5">
      <c r="A18" s="2" t="s">
        <v>31</v>
      </c>
      <c r="C18" s="10">
        <v>0</v>
      </c>
      <c r="E18" s="1">
        <v>-359255</v>
      </c>
      <c r="G18" s="10">
        <v>0</v>
      </c>
      <c r="I18" s="1">
        <v>-359255</v>
      </c>
      <c r="K18" s="22">
        <f t="shared" si="0"/>
        <v>-3.7376894887351168E-5</v>
      </c>
      <c r="M18" s="10">
        <v>0</v>
      </c>
      <c r="O18" s="1">
        <v>-432418445</v>
      </c>
      <c r="Q18" s="10">
        <v>0</v>
      </c>
      <c r="S18" s="1">
        <v>-432418445</v>
      </c>
      <c r="U18" s="12">
        <f t="shared" si="1"/>
        <v>-1.2080212087369302E-3</v>
      </c>
    </row>
    <row r="19" spans="1:21" ht="19.5">
      <c r="A19" s="2" t="s">
        <v>17</v>
      </c>
      <c r="C19" s="10">
        <v>0</v>
      </c>
      <c r="E19" s="1">
        <v>-132685794</v>
      </c>
      <c r="G19" s="10">
        <v>0</v>
      </c>
      <c r="I19" s="1">
        <v>-132685794</v>
      </c>
      <c r="K19" s="22">
        <f t="shared" si="0"/>
        <v>-1.3804631738967392E-2</v>
      </c>
      <c r="M19" s="10">
        <v>0</v>
      </c>
      <c r="O19" s="1">
        <v>-326774056</v>
      </c>
      <c r="Q19" s="10">
        <v>0</v>
      </c>
      <c r="S19" s="1">
        <v>-326774056</v>
      </c>
      <c r="U19" s="12">
        <f t="shared" si="1"/>
        <v>-9.1288888038295712E-4</v>
      </c>
    </row>
    <row r="20" spans="1:21" ht="19.5">
      <c r="A20" s="2" t="s">
        <v>29</v>
      </c>
      <c r="C20" s="10">
        <v>0</v>
      </c>
      <c r="E20" s="1">
        <v>-541757249</v>
      </c>
      <c r="G20" s="10">
        <v>0</v>
      </c>
      <c r="I20" s="1">
        <v>-541757249</v>
      </c>
      <c r="K20" s="22">
        <f t="shared" si="0"/>
        <v>-5.6364431254494814E-2</v>
      </c>
      <c r="M20" s="10">
        <v>0</v>
      </c>
      <c r="O20" s="1">
        <v>-1015794843</v>
      </c>
      <c r="Q20" s="10">
        <v>0</v>
      </c>
      <c r="S20" s="1">
        <v>-1015794843</v>
      </c>
      <c r="U20" s="12">
        <f t="shared" si="1"/>
        <v>-2.837764503939235E-3</v>
      </c>
    </row>
    <row r="21" spans="1:21" ht="19.5">
      <c r="A21" s="2" t="s">
        <v>30</v>
      </c>
      <c r="C21" s="10">
        <v>0</v>
      </c>
      <c r="E21" s="1">
        <v>-2170259662</v>
      </c>
      <c r="G21" s="10">
        <v>0</v>
      </c>
      <c r="I21" s="1">
        <v>-2170259662</v>
      </c>
      <c r="K21" s="22">
        <f t="shared" si="0"/>
        <v>-0.22579384355077112</v>
      </c>
      <c r="M21" s="10">
        <v>0</v>
      </c>
      <c r="O21" s="1">
        <v>-3656861437</v>
      </c>
      <c r="Q21" s="10">
        <v>0</v>
      </c>
      <c r="S21" s="1">
        <v>-3656861437</v>
      </c>
      <c r="U21" s="12">
        <f t="shared" si="1"/>
        <v>-1.0215952220327252E-2</v>
      </c>
    </row>
    <row r="22" spans="1:21" ht="19.5">
      <c r="A22" s="2" t="s">
        <v>26</v>
      </c>
      <c r="C22" s="10">
        <v>0</v>
      </c>
      <c r="E22" s="1">
        <v>-298153320</v>
      </c>
      <c r="G22" s="10">
        <v>0</v>
      </c>
      <c r="I22" s="1">
        <v>-298153320</v>
      </c>
      <c r="K22" s="22">
        <f t="shared" si="0"/>
        <v>-3.1019875302931835E-2</v>
      </c>
      <c r="M22" s="10">
        <v>0</v>
      </c>
      <c r="O22" s="1">
        <v>-523797485</v>
      </c>
      <c r="Q22" s="10">
        <v>0</v>
      </c>
      <c r="S22" s="1">
        <v>-523797485</v>
      </c>
      <c r="U22" s="12">
        <f t="shared" si="1"/>
        <v>-1.4633012959543482E-3</v>
      </c>
    </row>
    <row r="23" spans="1:21" ht="19.5">
      <c r="A23" s="2" t="s">
        <v>24</v>
      </c>
      <c r="C23" s="10">
        <v>0</v>
      </c>
      <c r="E23" s="1">
        <v>-320084100</v>
      </c>
      <c r="G23" s="10">
        <v>0</v>
      </c>
      <c r="I23" s="1">
        <v>-320084100</v>
      </c>
      <c r="K23" s="22">
        <f t="shared" si="0"/>
        <v>-3.3301553940271955E-2</v>
      </c>
      <c r="M23" s="10">
        <v>0</v>
      </c>
      <c r="O23" s="1">
        <v>-2511964350</v>
      </c>
      <c r="Q23" s="10">
        <v>0</v>
      </c>
      <c r="S23" s="1">
        <v>-2511964350</v>
      </c>
      <c r="U23" s="12">
        <f t="shared" si="1"/>
        <v>-7.0175225998767871E-3</v>
      </c>
    </row>
    <row r="24" spans="1:21" ht="19.5">
      <c r="A24" s="2" t="s">
        <v>33</v>
      </c>
      <c r="C24" s="10">
        <v>0</v>
      </c>
      <c r="E24" s="1">
        <v>-6520470</v>
      </c>
      <c r="G24" s="10">
        <v>0</v>
      </c>
      <c r="I24" s="1">
        <v>-6520470</v>
      </c>
      <c r="K24" s="22">
        <f t="shared" si="0"/>
        <v>-6.7838978387531606E-4</v>
      </c>
      <c r="M24" s="10">
        <v>0</v>
      </c>
      <c r="O24" s="1">
        <v>-9650296</v>
      </c>
      <c r="Q24" s="10">
        <v>0</v>
      </c>
      <c r="S24" s="1">
        <v>-9650296</v>
      </c>
      <c r="U24" s="12">
        <f t="shared" si="1"/>
        <v>-2.6959447205331778E-5</v>
      </c>
    </row>
    <row r="25" spans="1:21" ht="19.5">
      <c r="A25" s="2" t="s">
        <v>28</v>
      </c>
      <c r="C25" s="10">
        <v>0</v>
      </c>
      <c r="E25" s="1">
        <v>-48161722</v>
      </c>
      <c r="G25" s="10">
        <v>0</v>
      </c>
      <c r="I25" s="1">
        <v>-48161722</v>
      </c>
      <c r="K25" s="22">
        <f t="shared" si="0"/>
        <v>-5.0107461852662545E-3</v>
      </c>
      <c r="M25" s="10">
        <v>0</v>
      </c>
      <c r="O25" s="1">
        <v>-157159305</v>
      </c>
      <c r="Q25" s="10">
        <v>0</v>
      </c>
      <c r="S25" s="1">
        <v>-157159305</v>
      </c>
      <c r="U25" s="12">
        <f t="shared" si="1"/>
        <v>-4.3904642779601108E-4</v>
      </c>
    </row>
    <row r="26" spans="1:21" ht="19.5">
      <c r="A26" s="2" t="s">
        <v>40</v>
      </c>
      <c r="C26" s="10">
        <v>0</v>
      </c>
      <c r="E26" s="1">
        <v>203527211</v>
      </c>
      <c r="G26" s="10">
        <v>0</v>
      </c>
      <c r="I26" s="1">
        <v>203527211</v>
      </c>
      <c r="K26" s="22">
        <f t="shared" si="0"/>
        <v>2.1174973687945173E-2</v>
      </c>
      <c r="M26" s="10">
        <v>0</v>
      </c>
      <c r="O26" s="1">
        <v>203527211</v>
      </c>
      <c r="Q26" s="10">
        <v>0</v>
      </c>
      <c r="S26" s="1">
        <v>203527211</v>
      </c>
      <c r="U26" s="12">
        <f t="shared" si="1"/>
        <v>5.6858163726821657E-4</v>
      </c>
    </row>
    <row r="27" spans="1:21" ht="19.5">
      <c r="A27" s="2" t="s">
        <v>21</v>
      </c>
      <c r="C27" s="10">
        <v>0</v>
      </c>
      <c r="E27" s="1">
        <v>20185179</v>
      </c>
      <c r="G27" s="10">
        <v>0</v>
      </c>
      <c r="I27" s="1">
        <v>20185179</v>
      </c>
      <c r="K27" s="22">
        <f t="shared" si="0"/>
        <v>2.1000662865245249E-3</v>
      </c>
      <c r="M27" s="10">
        <v>0</v>
      </c>
      <c r="O27" s="1">
        <v>-274828979</v>
      </c>
      <c r="Q27" s="10">
        <v>0</v>
      </c>
      <c r="S27" s="1">
        <v>-274828979</v>
      </c>
      <c r="U27" s="12">
        <f t="shared" si="1"/>
        <v>-7.6777306621949584E-4</v>
      </c>
    </row>
    <row r="28" spans="1:21" ht="19.5">
      <c r="A28" s="2" t="s">
        <v>20</v>
      </c>
      <c r="C28" s="10">
        <v>0</v>
      </c>
      <c r="E28" s="1">
        <v>176453816</v>
      </c>
      <c r="G28" s="10">
        <v>0</v>
      </c>
      <c r="I28" s="1">
        <v>176453816</v>
      </c>
      <c r="K28" s="22">
        <f t="shared" si="0"/>
        <v>1.8358257318907195E-2</v>
      </c>
      <c r="M28" s="10">
        <v>0</v>
      </c>
      <c r="O28" s="1">
        <v>224665241</v>
      </c>
      <c r="Q28" s="10">
        <v>0</v>
      </c>
      <c r="S28" s="1">
        <v>224665241</v>
      </c>
      <c r="U28" s="12">
        <f t="shared" si="1"/>
        <v>6.276336708856019E-4</v>
      </c>
    </row>
    <row r="29" spans="1:21" ht="19.5">
      <c r="A29" s="2" t="s">
        <v>18</v>
      </c>
      <c r="C29" s="10">
        <v>0</v>
      </c>
      <c r="E29" s="1">
        <v>-362201998</v>
      </c>
      <c r="G29" s="10">
        <v>0</v>
      </c>
      <c r="I29" s="1">
        <v>-362201998</v>
      </c>
      <c r="K29" s="22">
        <f t="shared" si="0"/>
        <v>-3.7683500597721895E-2</v>
      </c>
      <c r="M29" s="10">
        <v>0</v>
      </c>
      <c r="O29" s="1">
        <v>-535464913</v>
      </c>
      <c r="Q29" s="10">
        <v>0</v>
      </c>
      <c r="S29" s="1">
        <v>-535464913</v>
      </c>
      <c r="U29" s="12">
        <f t="shared" si="1"/>
        <v>-1.4958958826061992E-3</v>
      </c>
    </row>
    <row r="30" spans="1:21" ht="19.5">
      <c r="A30" s="2" t="s">
        <v>19</v>
      </c>
      <c r="C30" s="10">
        <v>0</v>
      </c>
      <c r="E30" s="1">
        <v>-129077392</v>
      </c>
      <c r="G30" s="10">
        <v>0</v>
      </c>
      <c r="I30" s="1">
        <v>-129077392</v>
      </c>
      <c r="K30" s="22">
        <f t="shared" si="0"/>
        <v>-1.3429213547807052E-2</v>
      </c>
      <c r="M30" s="10">
        <v>0</v>
      </c>
      <c r="O30" s="1">
        <v>-226494292</v>
      </c>
      <c r="Q30" s="10">
        <v>0</v>
      </c>
      <c r="S30" s="1">
        <v>-226494292</v>
      </c>
      <c r="U30" s="12">
        <f t="shared" si="1"/>
        <v>-6.32743379838608E-4</v>
      </c>
    </row>
    <row r="31" spans="1:21" ht="19.5">
      <c r="A31" s="2" t="s">
        <v>27</v>
      </c>
      <c r="C31" s="10">
        <v>0</v>
      </c>
      <c r="E31" s="1">
        <v>-1988329474</v>
      </c>
      <c r="G31" s="10">
        <v>0</v>
      </c>
      <c r="I31" s="1">
        <v>-1988329474</v>
      </c>
      <c r="K31" s="22">
        <f t="shared" si="0"/>
        <v>-0.20686582441753137</v>
      </c>
      <c r="M31" s="10">
        <v>0</v>
      </c>
      <c r="O31" s="1">
        <v>-1616223000</v>
      </c>
      <c r="Q31" s="10">
        <v>0</v>
      </c>
      <c r="S31" s="1">
        <v>-1616223000</v>
      </c>
      <c r="U31" s="12">
        <f t="shared" si="1"/>
        <v>-4.5151442650611905E-3</v>
      </c>
    </row>
    <row r="32" spans="1:21" ht="19.5">
      <c r="A32" s="2" t="s">
        <v>16</v>
      </c>
      <c r="C32" s="10">
        <v>0</v>
      </c>
      <c r="E32" s="1">
        <v>-107953830</v>
      </c>
      <c r="G32" s="10">
        <v>0</v>
      </c>
      <c r="I32" s="1">
        <v>-107953830</v>
      </c>
      <c r="K32" s="22">
        <f t="shared" si="0"/>
        <v>-1.123151788171905E-2</v>
      </c>
      <c r="M32" s="10">
        <v>0</v>
      </c>
      <c r="O32" s="1">
        <v>-378335430</v>
      </c>
      <c r="Q32" s="10">
        <v>0</v>
      </c>
      <c r="S32" s="1">
        <v>-378335430</v>
      </c>
      <c r="U32" s="12">
        <f t="shared" si="1"/>
        <v>-1.0569327667246161E-3</v>
      </c>
    </row>
    <row r="33" spans="1:21" ht="19.5">
      <c r="A33" s="2" t="s">
        <v>15</v>
      </c>
      <c r="C33" s="10">
        <v>0</v>
      </c>
      <c r="E33" s="1">
        <v>-11986185316</v>
      </c>
      <c r="G33" s="10">
        <v>0</v>
      </c>
      <c r="I33" s="1">
        <v>-11986185316</v>
      </c>
      <c r="K33" s="22">
        <f t="shared" si="0"/>
        <v>-1.247042876665444</v>
      </c>
      <c r="M33" s="10">
        <v>0</v>
      </c>
      <c r="O33" s="1">
        <v>-16569322425</v>
      </c>
      <c r="Q33" s="10">
        <v>0</v>
      </c>
      <c r="S33" s="1">
        <v>-16569322425</v>
      </c>
      <c r="U33" s="12">
        <f t="shared" si="1"/>
        <v>-4.6288712091826757E-2</v>
      </c>
    </row>
    <row r="34" spans="1:21" ht="19.5">
      <c r="A34" s="2" t="s">
        <v>35</v>
      </c>
      <c r="C34" s="10">
        <v>0</v>
      </c>
      <c r="E34" s="1">
        <v>-58547059</v>
      </c>
      <c r="G34" s="10">
        <v>0</v>
      </c>
      <c r="I34" s="1">
        <v>-58547059</v>
      </c>
      <c r="K34" s="22">
        <f t="shared" si="0"/>
        <v>-6.0912367822481168E-3</v>
      </c>
      <c r="M34" s="10">
        <v>0</v>
      </c>
      <c r="O34" s="1">
        <v>-57298055</v>
      </c>
      <c r="Q34" s="10">
        <v>0</v>
      </c>
      <c r="S34" s="1">
        <v>-57298055</v>
      </c>
      <c r="U34" s="12">
        <f t="shared" si="1"/>
        <v>-1.6007010445489927E-4</v>
      </c>
    </row>
    <row r="35" spans="1:21" ht="18.75" thickBot="1">
      <c r="C35" s="4">
        <f>SUM(C8:C34)</f>
        <v>11240293374</v>
      </c>
      <c r="E35" s="4">
        <f>SUM(E8:E34)</f>
        <v>-1628606767</v>
      </c>
      <c r="G35" s="11">
        <f>SUM(G8:G34)</f>
        <v>0</v>
      </c>
      <c r="I35" s="4">
        <f>SUM(I8:I34)</f>
        <v>9611686607</v>
      </c>
      <c r="K35" s="23">
        <f>SUM(K8:K34)</f>
        <v>1.0000000000000007</v>
      </c>
      <c r="M35" s="4">
        <f>SUM(M8:M34)</f>
        <v>16697394124</v>
      </c>
      <c r="O35" s="4">
        <f>SUM(O8:O34)</f>
        <v>-18146737746</v>
      </c>
      <c r="Q35" s="11">
        <f>SUM(Q8:Q34)</f>
        <v>0</v>
      </c>
      <c r="S35" s="4">
        <f>SUM(S8:S34)</f>
        <v>-1449343622</v>
      </c>
      <c r="U35" s="13">
        <f>SUM(U8:U34)</f>
        <v>-4.0489434582828675E-3</v>
      </c>
    </row>
    <row r="36" spans="1:21" ht="18.75" thickTop="1"/>
  </sheetData>
  <sheetProtection password="D87C" sheet="1" objects="1" scenarios="1" selectLockedCells="1" autoFilter="0" selectUnlockedCells="1"/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سهام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Yaser 2081. Mahmoudijam</dc:creator>
  <cp:lastModifiedBy>Mehdi 2187. Nikpey</cp:lastModifiedBy>
  <dcterms:created xsi:type="dcterms:W3CDTF">2021-05-29T05:12:34Z</dcterms:created>
  <dcterms:modified xsi:type="dcterms:W3CDTF">2021-05-31T12:15:46Z</dcterms:modified>
</cp:coreProperties>
</file>