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289\Desktop\"/>
    </mc:Choice>
  </mc:AlternateContent>
  <bookViews>
    <workbookView xWindow="0" yWindow="0" windowWidth="28800" windowHeight="12330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Print_Area" localSheetId="1">'اوراق مشارکت'!$A$1:$AK$16</definedName>
    <definedName name="_xlnm.Print_Area" localSheetId="11">'جمع درآمدها'!$A$1:$G$10</definedName>
    <definedName name="_xlnm.Print_Area" localSheetId="9">'درآمد سپرده بانکی'!$A$1:$K$24</definedName>
    <definedName name="_xlnm.Print_Area" localSheetId="4">'درآمد سود سهام'!$A$1:$S$14</definedName>
    <definedName name="_xlnm.Print_Area" localSheetId="5">'درآمد ناشی از تغییر قیمت اوراق'!$A$1:$Q$45</definedName>
    <definedName name="_xlnm.Print_Area" localSheetId="6">'درآمد ناشی از فروش'!$A$1:$Q$11</definedName>
    <definedName name="_xlnm.Print_Area" localSheetId="10">'سایر درآمدها'!$A$1:$E$12</definedName>
    <definedName name="_xlnm.Print_Area" localSheetId="2">سپرده!$A$1:$S$28</definedName>
    <definedName name="_xlnm.Print_Area" localSheetId="8">'سرمایه‌گذاری در اوراق بهادار'!$A$1:$Q$17</definedName>
    <definedName name="_xlnm.Print_Area" localSheetId="7">'سرمایه‌گذاری در سهام'!$A$1:$U$38</definedName>
    <definedName name="_xlnm.Print_Area" localSheetId="0">سهام!$A$1:$Y$40</definedName>
    <definedName name="_xlnm.Print_Area" localSheetId="3">'سود اوراق بهادار و سپرده بانکی'!$A$1:$S$32</definedName>
  </definedNames>
  <calcPr calcId="162913"/>
</workbook>
</file>

<file path=xl/calcChain.xml><?xml version="1.0" encoding="utf-8"?>
<calcChain xmlns="http://schemas.openxmlformats.org/spreadsheetml/2006/main">
  <c r="AK9" i="3" l="1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8" i="6"/>
  <c r="S27" i="6" s="1"/>
  <c r="I10" i="10" l="1"/>
  <c r="G10" i="10"/>
  <c r="E10" i="10"/>
  <c r="C10" i="10"/>
  <c r="G8" i="15"/>
  <c r="G9" i="15"/>
  <c r="G7" i="15"/>
  <c r="G10" i="15" s="1"/>
  <c r="E8" i="15"/>
  <c r="E9" i="15"/>
  <c r="E7" i="15"/>
  <c r="E10" i="15" s="1"/>
  <c r="C10" i="15"/>
  <c r="C12" i="14"/>
  <c r="E12" i="14"/>
  <c r="K10" i="13"/>
  <c r="K11" i="13"/>
  <c r="K14" i="13"/>
  <c r="K15" i="13"/>
  <c r="K18" i="13"/>
  <c r="K19" i="13"/>
  <c r="K22" i="13"/>
  <c r="K23" i="13"/>
  <c r="I24" i="13"/>
  <c r="K12" i="13" s="1"/>
  <c r="G10" i="13"/>
  <c r="G14" i="13"/>
  <c r="G18" i="13"/>
  <c r="G22" i="13"/>
  <c r="E24" i="13"/>
  <c r="G11" i="13" s="1"/>
  <c r="C17" i="12"/>
  <c r="E17" i="12"/>
  <c r="G17" i="12"/>
  <c r="I17" i="12"/>
  <c r="K17" i="12"/>
  <c r="M17" i="12"/>
  <c r="O17" i="12"/>
  <c r="Q17" i="12"/>
  <c r="K12" i="11"/>
  <c r="K16" i="11"/>
  <c r="K20" i="11"/>
  <c r="K24" i="11"/>
  <c r="K28" i="11"/>
  <c r="K32" i="11"/>
  <c r="K36" i="11"/>
  <c r="U9" i="11"/>
  <c r="U10" i="11"/>
  <c r="U13" i="11"/>
  <c r="U14" i="11"/>
  <c r="U17" i="11"/>
  <c r="U18" i="11"/>
  <c r="U21" i="11"/>
  <c r="U22" i="11"/>
  <c r="U25" i="11"/>
  <c r="U26" i="11"/>
  <c r="U29" i="11"/>
  <c r="U30" i="11"/>
  <c r="U33" i="11"/>
  <c r="U34" i="11"/>
  <c r="U8" i="11"/>
  <c r="O37" i="11"/>
  <c r="Q37" i="11"/>
  <c r="S37" i="11"/>
  <c r="U11" i="11" s="1"/>
  <c r="M37" i="11"/>
  <c r="C37" i="11"/>
  <c r="E37" i="11"/>
  <c r="G37" i="11"/>
  <c r="I37" i="11"/>
  <c r="K9" i="11" s="1"/>
  <c r="K10" i="10"/>
  <c r="M10" i="10"/>
  <c r="O10" i="10"/>
  <c r="Q10" i="10"/>
  <c r="C44" i="9"/>
  <c r="E44" i="9"/>
  <c r="G44" i="9"/>
  <c r="I44" i="9"/>
  <c r="K44" i="9"/>
  <c r="M44" i="9"/>
  <c r="O44" i="9"/>
  <c r="Q44" i="9"/>
  <c r="M13" i="8"/>
  <c r="K13" i="8"/>
  <c r="I13" i="8"/>
  <c r="O13" i="8"/>
  <c r="Q13" i="8"/>
  <c r="S13" i="8"/>
  <c r="I31" i="7"/>
  <c r="K31" i="7"/>
  <c r="M31" i="7"/>
  <c r="O31" i="7"/>
  <c r="Q31" i="7"/>
  <c r="S31" i="7"/>
  <c r="K27" i="6"/>
  <c r="M27" i="6"/>
  <c r="O27" i="6"/>
  <c r="Q27" i="6"/>
  <c r="AK10" i="3"/>
  <c r="AK11" i="3"/>
  <c r="AK12" i="3"/>
  <c r="AK13" i="3"/>
  <c r="AK16" i="3" s="1"/>
  <c r="AK14" i="3"/>
  <c r="AK15" i="3"/>
  <c r="O16" i="3"/>
  <c r="Q16" i="3"/>
  <c r="S16" i="3"/>
  <c r="U16" i="3"/>
  <c r="W16" i="3"/>
  <c r="Y16" i="3"/>
  <c r="AA16" i="3"/>
  <c r="AC16" i="3"/>
  <c r="AE16" i="3"/>
  <c r="AG16" i="3"/>
  <c r="AI16" i="3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9" i="1"/>
  <c r="Y39" i="1" s="1"/>
  <c r="C39" i="1"/>
  <c r="E39" i="1"/>
  <c r="G39" i="1"/>
  <c r="I39" i="1"/>
  <c r="K39" i="1"/>
  <c r="M39" i="1"/>
  <c r="O39" i="1"/>
  <c r="Q39" i="1"/>
  <c r="S39" i="1"/>
  <c r="U39" i="1"/>
  <c r="W39" i="1"/>
  <c r="K35" i="11" l="1"/>
  <c r="K31" i="11"/>
  <c r="K27" i="11"/>
  <c r="K23" i="11"/>
  <c r="K19" i="11"/>
  <c r="K15" i="11"/>
  <c r="K11" i="11"/>
  <c r="G21" i="13"/>
  <c r="G17" i="13"/>
  <c r="G13" i="13"/>
  <c r="G9" i="13"/>
  <c r="U36" i="11"/>
  <c r="U32" i="11"/>
  <c r="U28" i="11"/>
  <c r="U24" i="11"/>
  <c r="U20" i="11"/>
  <c r="U16" i="11"/>
  <c r="U12" i="11"/>
  <c r="U37" i="11" s="1"/>
  <c r="K34" i="11"/>
  <c r="K30" i="11"/>
  <c r="K26" i="11"/>
  <c r="K22" i="11"/>
  <c r="K18" i="11"/>
  <c r="K14" i="11"/>
  <c r="K10" i="11"/>
  <c r="G8" i="13"/>
  <c r="G20" i="13"/>
  <c r="G16" i="13"/>
  <c r="G12" i="13"/>
  <c r="K21" i="13"/>
  <c r="K17" i="13"/>
  <c r="K13" i="13"/>
  <c r="K9" i="13"/>
  <c r="U35" i="11"/>
  <c r="U31" i="11"/>
  <c r="U27" i="11"/>
  <c r="U23" i="11"/>
  <c r="U19" i="11"/>
  <c r="U15" i="11"/>
  <c r="K8" i="11"/>
  <c r="K33" i="11"/>
  <c r="K29" i="11"/>
  <c r="K25" i="11"/>
  <c r="K21" i="11"/>
  <c r="K17" i="11"/>
  <c r="K13" i="11"/>
  <c r="G23" i="13"/>
  <c r="G19" i="13"/>
  <c r="G15" i="13"/>
  <c r="K8" i="13"/>
  <c r="K20" i="13"/>
  <c r="K16" i="13"/>
  <c r="G24" i="13" l="1"/>
  <c r="K24" i="13"/>
  <c r="K37" i="11"/>
</calcChain>
</file>

<file path=xl/sharedStrings.xml><?xml version="1.0" encoding="utf-8"?>
<sst xmlns="http://schemas.openxmlformats.org/spreadsheetml/2006/main" count="698" uniqueCount="182">
  <si>
    <t>صندوق سرمایه‌گذاری پاداش سهامداری توسعه یکم</t>
  </si>
  <si>
    <t>صورت وضعیت پورتفوی</t>
  </si>
  <si>
    <t>برای ماه منتهی به 1400/03/31</t>
  </si>
  <si>
    <t>نام شرکت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</si>
  <si>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</si>
  <si>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</si>
  <si>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</si>
  <si>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</si>
  <si>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</si>
  <si>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</si>
  <si>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</si>
  <si>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</si>
  <si>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</si>
  <si>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</si>
  <si>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</si>
  <si>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</si>
  <si>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</si>
  <si>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</si>
  <si>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</si>
  <si>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</si>
  <si>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</si>
  <si>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</si>
  <si>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</si>
  <si>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تهران</t>
  </si>
  <si>
    <t>پدیده شیمی قرن</t>
  </si>
  <si>
    <t>پلی پروپیلن جم - جم پیلن</t>
  </si>
  <si>
    <t>توسعه مولد نیروگاهی جهرم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</si>
  <si>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</si>
  <si>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</si>
  <si>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</si>
  <si>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</si>
  <si>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</si>
  <si>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</si>
  <si>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سهامی ذوب آهن  اصفهان</t>
  </si>
  <si>
    <t>صنایع پتروشیمی خلیج فارس</t>
  </si>
  <si>
    <t>فرآوری معدنی اپال کانی پارس</t>
  </si>
  <si>
    <t>فولاد هرمزگان جنوب</t>
  </si>
  <si>
    <t>گروه مپنا (سهامی عام)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</si>
  <si>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</si>
  <si>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</si>
  <si>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</si>
  <si>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</si>
  <si>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تولیدی فولاد سپید فراب کویر</t>
  </si>
  <si>
    <t>اختیارف ت کویر-19200-01/10/05</t>
  </si>
  <si>
    <t>ح . پدیده شیمی قرن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</si>
  <si>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</si>
  <si>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</si>
  <si>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</si>
  <si>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</si>
  <si>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</si>
  <si>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</si>
  <si>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</si>
  <si>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</si>
  <si>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</si>
  <si>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ریل پردازسیر021212</t>
  </si>
  <si>
    <t>بله</t>
  </si>
  <si>
    <t>1397/12/12</t>
  </si>
  <si>
    <t>1402/12/12</t>
  </si>
  <si>
    <t>اسنادخزانه-م8بودجه99-020606</t>
  </si>
  <si>
    <t>1399/09/25</t>
  </si>
  <si>
    <t>1402/06/06</t>
  </si>
  <si>
    <t>مرابحه سلامت6واجدشرايط خاص1400</t>
  </si>
  <si>
    <t>1396/09/22</t>
  </si>
  <si>
    <t>1400/09/22</t>
  </si>
  <si>
    <t>مشارکت رایان سایپا-3ماهه16%</t>
  </si>
  <si>
    <t>1397/06/05</t>
  </si>
  <si>
    <t>1401/06/05</t>
  </si>
  <si>
    <t>مشاركت ش اصفهان012-3ماهه20%</t>
  </si>
  <si>
    <t>1396/12/28</t>
  </si>
  <si>
    <t>1400/12/28</t>
  </si>
  <si>
    <t>منفعت صبا اروند امید14001113</t>
  </si>
  <si>
    <t>1397/11/13</t>
  </si>
  <si>
    <t>1400/11/13</t>
  </si>
  <si>
    <t>سلف موازی استاندارد سنفت101</t>
  </si>
  <si>
    <t>1399/07/22</t>
  </si>
  <si>
    <t>1401/07/22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</si>
  <si>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</si>
  <si>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</si>
  <si>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</si>
  <si>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</si>
  <si>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</si>
  <si>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</si>
  <si>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</si>
  <si>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</si>
  <si>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</si>
  <si>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</si>
  <si>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</si>
  <si>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</si>
  <si>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</si>
  <si>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</si>
  <si>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</si>
  <si>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</si>
  <si>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</si>
  <si>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</si>
  <si>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</si>
  <si>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آینده مرکزی</t>
  </si>
  <si>
    <t>0203406678007</t>
  </si>
  <si>
    <t>1398/05/12</t>
  </si>
  <si>
    <t>بانک گردشگری وزرا</t>
  </si>
  <si>
    <t>155-9967-654551-1</t>
  </si>
  <si>
    <t>1398/05/28</t>
  </si>
  <si>
    <t>بانک ایران زمین فاطمی</t>
  </si>
  <si>
    <t>107-985-1285376-1</t>
  </si>
  <si>
    <t>سپرده بلند مدت</t>
  </si>
  <si>
    <t>1398/06/06</t>
  </si>
  <si>
    <t>بانک ایران زمین شیخ بهایی</t>
  </si>
  <si>
    <t>109-840-1285376-1</t>
  </si>
  <si>
    <t>107-840-1285376-1</t>
  </si>
  <si>
    <t>0302081208005</t>
  </si>
  <si>
    <t>1398/06/12</t>
  </si>
  <si>
    <t>107-13-1285376-1</t>
  </si>
  <si>
    <t>1398/07/23</t>
  </si>
  <si>
    <t>109-13-1285376-1</t>
  </si>
  <si>
    <t>بانک پارسیان اوین</t>
  </si>
  <si>
    <t>47000991167603</t>
  </si>
  <si>
    <t>1398/10/08</t>
  </si>
  <si>
    <t>155-1197-654551-4</t>
  </si>
  <si>
    <t>1399/01/31</t>
  </si>
  <si>
    <t>155-1197-654551-5</t>
  </si>
  <si>
    <t>بانک کشاورزی مرکزی</t>
  </si>
  <si>
    <t>964276858</t>
  </si>
  <si>
    <t>1399/07/23</t>
  </si>
  <si>
    <t>964330158</t>
  </si>
  <si>
    <t>بانک پاسارگاد شهران</t>
  </si>
  <si>
    <t>308-420-14069480-1</t>
  </si>
  <si>
    <t>1399/09/01</t>
  </si>
  <si>
    <t>بانک تجارت تخصصی بورس</t>
  </si>
  <si>
    <t>6174843196</t>
  </si>
  <si>
    <t>1399/11/01</t>
  </si>
  <si>
    <t>توسعه صادرات ایران مرکزی</t>
  </si>
  <si>
    <t xml:space="preserve">0200051454006 </t>
  </si>
  <si>
    <t>1400/02/21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</si>
  <si>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</si>
  <si>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</si>
  <si>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</si>
  <si>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</si>
  <si>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</si>
  <si>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</si>
  <si>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</si>
  <si>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</si>
  <si>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</si>
  <si>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سپهر14021206</t>
  </si>
  <si>
    <t/>
  </si>
  <si>
    <t>1402/12/06</t>
  </si>
  <si>
    <t>صكوك مرابحه سايپا412-3ماهه 16%</t>
  </si>
  <si>
    <t>1401/12/20</t>
  </si>
  <si>
    <t xml:space="preserve">بانک گردشگری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</si>
  <si>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</si>
  <si>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</si>
  <si>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</si>
  <si>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</si>
  <si>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</si>
  <si>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</si>
  <si>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1400/03/12</t>
  </si>
  <si>
    <t>1399/12/16</t>
  </si>
  <si>
    <t>1400/02/20</t>
  </si>
  <si>
    <t>1400/02/22</t>
  </si>
  <si>
    <t>بهای فروش</t>
  </si>
  <si>
    <t>ارزش دفتری</t>
  </si>
  <si>
    <t>سود و زیان ناشی از تغییر قیمت</t>
  </si>
  <si>
    <t>مشارکت ش اصفهان012-3ماهه20%</t>
  </si>
  <si>
    <t>مرابحه سلامت6واجدشرایط خاص1400</t>
  </si>
  <si>
    <t>سود و زیان ناشی از فروش</t>
  </si>
  <si>
    <t>صکوک مرابحه سایپا412-3ماهه 16%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</si>
  <si>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</si>
  <si>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</si>
  <si>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</si>
  <si>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</si>
  <si>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</si>
  <si>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</si>
  <si>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</si>
  <si>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</si>
  <si>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</si>
  <si>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</si>
  <si>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109-985-1285376-1</t>
  </si>
  <si>
    <t>155-1197-654551-6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</si>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</sst>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-;[Black]\(#,##0\)"/>
    <numFmt numFmtId="165" formatCode="0.0%"/>
  </numFmts>
  <fonts count="5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164" fontId="2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9" fontId="2" fillId="0" borderId="0" xfId="1" applyFont="1"/>
    <xf numFmtId="9" fontId="2" fillId="0" borderId="0" xfId="1" applyFont="1" applyAlignment="1">
      <alignment horizontal="center"/>
    </xf>
    <xf numFmtId="9" fontId="2" fillId="0" borderId="1" xfId="1" applyFont="1" applyBorder="1" applyAlignment="1">
      <alignment horizontal="center"/>
    </xf>
    <xf numFmtId="164" fontId="2" fillId="0" borderId="1" xfId="0" applyNumberFormat="1" applyFont="1" applyBorder="1"/>
    <xf numFmtId="165" fontId="2" fillId="0" borderId="0" xfId="1" applyNumberFormat="1" applyFont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0"/>
  <sheetViews>
    <sheetView rightToLeft="1" tabSelected="1" view="pageBreakPreview" zoomScale="60" zoomScaleNormal="100" workbookViewId="0">
      <selection activeCell="AJ29" sqref="AJ29"/>
    </sheetView>
  </sheetViews>
  <sheetFormatPr defaultRowHeight="18.75" x14ac:dyDescent="0.25"/>
  <cols>
    <col min="1" max="1" width="29.710937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7.7109375" style="3" bestFit="1" customWidth="1"/>
    <col min="14" max="14" width="1" style="3" customWidth="1"/>
    <col min="15" max="15" width="14.7109375" style="3" bestFit="1" customWidth="1"/>
    <col min="16" max="16" width="1" style="3" customWidth="1"/>
    <col min="17" max="17" width="12.710937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8.8554687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38.7109375" style="3" bestFit="1" customWidth="1"/>
    <col min="26" max="26" width="1" style="3" customWidth="1"/>
    <col min="27" max="27" width="9.140625" style="3" customWidth="1"/>
    <col min="28" max="34" width="9.140625" style="3"/>
    <col min="35" max="35" width="19.85546875" style="3" bestFit="1" customWidth="1"/>
    <col min="36" max="16384" width="9.140625" style="3"/>
  </cols>
  <sheetData>
    <row r="2" spans="1:35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35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5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AI4" s="3">
        <v>5951139602100</v>
      </c>
    </row>
    <row r="6" spans="1:35" ht="30" x14ac:dyDescent="0.2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35" ht="30" x14ac:dyDescent="0.2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35" ht="30" x14ac:dyDescent="0.2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35" ht="21" x14ac:dyDescent="0.25">
      <c r="A9" s="4" t="s">
        <v>15</v>
      </c>
      <c r="C9" s="3">
        <v>6290000</v>
      </c>
      <c r="E9" s="3">
        <v>199767895368</v>
      </c>
      <c r="G9" s="3">
        <v>118798915500</v>
      </c>
      <c r="I9" s="3">
        <v>0</v>
      </c>
      <c r="K9" s="3">
        <v>0</v>
      </c>
      <c r="M9" s="3">
        <v>0</v>
      </c>
      <c r="O9" s="3">
        <v>0</v>
      </c>
      <c r="Q9" s="3">
        <v>6290000</v>
      </c>
      <c r="S9" s="3">
        <v>18226</v>
      </c>
      <c r="U9" s="3">
        <v>199767895368</v>
      </c>
      <c r="W9" s="3">
        <v>113959422837</v>
      </c>
      <c r="Y9" s="12">
        <f>W9/$AI$4</f>
        <v>1.9149176537009271E-2</v>
      </c>
    </row>
    <row r="10" spans="1:35" ht="21" x14ac:dyDescent="0.25">
      <c r="A10" s="4" t="s">
        <v>16</v>
      </c>
      <c r="C10" s="3">
        <v>100000</v>
      </c>
      <c r="E10" s="3">
        <v>4985722913</v>
      </c>
      <c r="G10" s="3">
        <v>3234936915</v>
      </c>
      <c r="I10" s="3">
        <v>0</v>
      </c>
      <c r="K10" s="3">
        <v>0</v>
      </c>
      <c r="M10" s="3">
        <v>0</v>
      </c>
      <c r="O10" s="3">
        <v>0</v>
      </c>
      <c r="Q10" s="3">
        <v>100000</v>
      </c>
      <c r="S10" s="3">
        <v>27442</v>
      </c>
      <c r="U10" s="3">
        <v>4985722913</v>
      </c>
      <c r="W10" s="3">
        <v>2727872010</v>
      </c>
      <c r="Y10" s="12">
        <f t="shared" ref="Y10:Y38" si="0">W10/$AI$4</f>
        <v>4.5837809098570064E-4</v>
      </c>
    </row>
    <row r="11" spans="1:35" ht="21" x14ac:dyDescent="0.25">
      <c r="A11" s="4" t="s">
        <v>17</v>
      </c>
      <c r="C11" s="3">
        <v>355000</v>
      </c>
      <c r="E11" s="3">
        <v>1237547277</v>
      </c>
      <c r="G11" s="3">
        <v>643667256</v>
      </c>
      <c r="I11" s="3">
        <v>0</v>
      </c>
      <c r="K11" s="3">
        <v>0</v>
      </c>
      <c r="M11" s="3">
        <v>0</v>
      </c>
      <c r="O11" s="3">
        <v>0</v>
      </c>
      <c r="Q11" s="3">
        <v>355000</v>
      </c>
      <c r="S11" s="3">
        <v>2037</v>
      </c>
      <c r="U11" s="3">
        <v>1237547277</v>
      </c>
      <c r="W11" s="3">
        <v>718832346.75</v>
      </c>
      <c r="Y11" s="12">
        <f t="shared" si="0"/>
        <v>1.2078902442422004E-4</v>
      </c>
    </row>
    <row r="12" spans="1:35" ht="21" x14ac:dyDescent="0.25">
      <c r="A12" s="4" t="s">
        <v>18</v>
      </c>
      <c r="C12" s="3">
        <v>830000</v>
      </c>
      <c r="E12" s="3">
        <v>2826893521</v>
      </c>
      <c r="G12" s="3">
        <v>1815960361.5</v>
      </c>
      <c r="I12" s="3">
        <v>0</v>
      </c>
      <c r="K12" s="3">
        <v>0</v>
      </c>
      <c r="M12" s="3">
        <v>0</v>
      </c>
      <c r="O12" s="3">
        <v>0</v>
      </c>
      <c r="Q12" s="3">
        <v>830000</v>
      </c>
      <c r="S12" s="3">
        <v>2513</v>
      </c>
      <c r="U12" s="3">
        <v>2826893521</v>
      </c>
      <c r="W12" s="3">
        <v>2073379549.5</v>
      </c>
      <c r="Y12" s="12">
        <f t="shared" si="0"/>
        <v>3.4840042212559746E-4</v>
      </c>
    </row>
    <row r="13" spans="1:35" ht="21" x14ac:dyDescent="0.25">
      <c r="A13" s="4" t="s">
        <v>19</v>
      </c>
      <c r="C13" s="3">
        <v>350000</v>
      </c>
      <c r="E13" s="3">
        <v>1456137769</v>
      </c>
      <c r="G13" s="3">
        <v>681570382.5</v>
      </c>
      <c r="I13" s="3">
        <v>0</v>
      </c>
      <c r="K13" s="3">
        <v>0</v>
      </c>
      <c r="M13" s="3">
        <v>0</v>
      </c>
      <c r="O13" s="3">
        <v>0</v>
      </c>
      <c r="Q13" s="3">
        <v>350000</v>
      </c>
      <c r="S13" s="3">
        <v>2182</v>
      </c>
      <c r="U13" s="3">
        <v>1456137769</v>
      </c>
      <c r="W13" s="3">
        <v>759155985</v>
      </c>
      <c r="Y13" s="12">
        <f t="shared" si="0"/>
        <v>1.2756480871867196E-4</v>
      </c>
    </row>
    <row r="14" spans="1:35" ht="21" x14ac:dyDescent="0.25">
      <c r="A14" s="4" t="s">
        <v>20</v>
      </c>
      <c r="C14" s="3">
        <v>242500</v>
      </c>
      <c r="E14" s="3">
        <v>1439509450</v>
      </c>
      <c r="G14" s="3">
        <v>1186483169.25</v>
      </c>
      <c r="I14" s="3">
        <v>0</v>
      </c>
      <c r="K14" s="3">
        <v>0</v>
      </c>
      <c r="M14" s="3">
        <v>0</v>
      </c>
      <c r="O14" s="3">
        <v>0</v>
      </c>
      <c r="Q14" s="3">
        <v>242500</v>
      </c>
      <c r="S14" s="3">
        <v>3900</v>
      </c>
      <c r="U14" s="3">
        <v>1439509450</v>
      </c>
      <c r="W14" s="3">
        <v>940122787.5</v>
      </c>
      <c r="Y14" s="12">
        <f t="shared" si="0"/>
        <v>1.5797357319062983E-4</v>
      </c>
    </row>
    <row r="15" spans="1:35" ht="21" x14ac:dyDescent="0.25">
      <c r="A15" s="4" t="s">
        <v>21</v>
      </c>
      <c r="C15" s="3">
        <v>390500</v>
      </c>
      <c r="E15" s="3">
        <v>2129882534</v>
      </c>
      <c r="G15" s="3">
        <v>1037207674.8</v>
      </c>
      <c r="I15" s="3">
        <v>0</v>
      </c>
      <c r="K15" s="3">
        <v>0</v>
      </c>
      <c r="M15" s="3">
        <v>0</v>
      </c>
      <c r="O15" s="3">
        <v>0</v>
      </c>
      <c r="Q15" s="3">
        <v>390500</v>
      </c>
      <c r="S15" s="3">
        <v>2615</v>
      </c>
      <c r="U15" s="3">
        <v>2129882534</v>
      </c>
      <c r="W15" s="3">
        <v>1015081612.875</v>
      </c>
      <c r="Y15" s="12">
        <f t="shared" si="0"/>
        <v>1.7056928264912565E-4</v>
      </c>
    </row>
    <row r="16" spans="1:35" ht="21" x14ac:dyDescent="0.25">
      <c r="A16" s="4" t="s">
        <v>22</v>
      </c>
      <c r="C16" s="3">
        <v>100588</v>
      </c>
      <c r="E16" s="3">
        <v>1979585329</v>
      </c>
      <c r="G16" s="3">
        <v>994895538.92999995</v>
      </c>
      <c r="I16" s="3">
        <v>0</v>
      </c>
      <c r="K16" s="3">
        <v>0</v>
      </c>
      <c r="M16" s="3">
        <v>0</v>
      </c>
      <c r="O16" s="3">
        <v>0</v>
      </c>
      <c r="Q16" s="3">
        <v>100588</v>
      </c>
      <c r="S16" s="3">
        <v>12420</v>
      </c>
      <c r="U16" s="3">
        <v>1979585329</v>
      </c>
      <c r="W16" s="3">
        <v>1241869607.388</v>
      </c>
      <c r="Y16" s="12">
        <f t="shared" si="0"/>
        <v>2.0867761309947711E-4</v>
      </c>
    </row>
    <row r="17" spans="1:25" ht="21" x14ac:dyDescent="0.25">
      <c r="A17" s="4" t="s">
        <v>23</v>
      </c>
      <c r="C17" s="3">
        <v>115056</v>
      </c>
      <c r="E17" s="3">
        <v>2358866490</v>
      </c>
      <c r="G17" s="3">
        <v>855498197.66400003</v>
      </c>
      <c r="I17" s="3">
        <v>0</v>
      </c>
      <c r="K17" s="3">
        <v>0</v>
      </c>
      <c r="M17" s="3">
        <v>0</v>
      </c>
      <c r="O17" s="3">
        <v>0</v>
      </c>
      <c r="Q17" s="3">
        <v>115056</v>
      </c>
      <c r="S17" s="3">
        <v>8590</v>
      </c>
      <c r="U17" s="3">
        <v>2358866490</v>
      </c>
      <c r="W17" s="3">
        <v>982450470.31200004</v>
      </c>
      <c r="Y17" s="12">
        <f t="shared" si="0"/>
        <v>1.6508610719958899E-4</v>
      </c>
    </row>
    <row r="18" spans="1:25" ht="21" x14ac:dyDescent="0.25">
      <c r="A18" s="4" t="s">
        <v>24</v>
      </c>
      <c r="C18" s="3">
        <v>700000</v>
      </c>
      <c r="E18" s="3">
        <v>41869677371</v>
      </c>
      <c r="G18" s="3">
        <v>42098017500</v>
      </c>
      <c r="I18" s="3">
        <v>0</v>
      </c>
      <c r="K18" s="3">
        <v>0</v>
      </c>
      <c r="M18" s="3">
        <v>0</v>
      </c>
      <c r="O18" s="3">
        <v>0</v>
      </c>
      <c r="Q18" s="3">
        <v>700000</v>
      </c>
      <c r="S18" s="3">
        <v>29700</v>
      </c>
      <c r="U18" s="3">
        <v>21285477371</v>
      </c>
      <c r="W18" s="3">
        <v>20666299500</v>
      </c>
      <c r="Y18" s="12">
        <f t="shared" si="0"/>
        <v>3.4726625288217755E-3</v>
      </c>
    </row>
    <row r="19" spans="1:25" ht="21" x14ac:dyDescent="0.25">
      <c r="A19" s="4" t="s">
        <v>25</v>
      </c>
      <c r="C19" s="3">
        <v>500000</v>
      </c>
      <c r="E19" s="3">
        <v>42461728116</v>
      </c>
      <c r="G19" s="3">
        <v>33449782500</v>
      </c>
      <c r="I19" s="3">
        <v>0</v>
      </c>
      <c r="K19" s="3">
        <v>0</v>
      </c>
      <c r="M19" s="3">
        <v>0</v>
      </c>
      <c r="O19" s="3">
        <v>0</v>
      </c>
      <c r="Q19" s="3">
        <v>500000</v>
      </c>
      <c r="S19" s="3">
        <v>71680</v>
      </c>
      <c r="U19" s="3">
        <v>42461728116</v>
      </c>
      <c r="W19" s="3">
        <v>35626752000</v>
      </c>
      <c r="Y19" s="12">
        <f t="shared" si="0"/>
        <v>5.9865428106287847E-3</v>
      </c>
    </row>
    <row r="20" spans="1:25" ht="21" x14ac:dyDescent="0.25">
      <c r="A20" s="4" t="s">
        <v>26</v>
      </c>
      <c r="C20" s="3">
        <v>544352</v>
      </c>
      <c r="E20" s="3">
        <v>2621161726</v>
      </c>
      <c r="G20" s="3">
        <v>1114692997.536</v>
      </c>
      <c r="I20" s="3">
        <v>0</v>
      </c>
      <c r="K20" s="3">
        <v>0</v>
      </c>
      <c r="M20" s="3">
        <v>0</v>
      </c>
      <c r="O20" s="3">
        <v>0</v>
      </c>
      <c r="Q20" s="3">
        <v>544352</v>
      </c>
      <c r="S20" s="3">
        <v>2209</v>
      </c>
      <c r="U20" s="3">
        <v>2621161726</v>
      </c>
      <c r="W20" s="3">
        <v>1195318850.2704</v>
      </c>
      <c r="Y20" s="12">
        <f t="shared" si="0"/>
        <v>2.0085545461723055E-4</v>
      </c>
    </row>
    <row r="21" spans="1:25" ht="21" x14ac:dyDescent="0.25">
      <c r="A21" s="4" t="s">
        <v>27</v>
      </c>
      <c r="C21" s="3">
        <v>6734784</v>
      </c>
      <c r="E21" s="3">
        <v>23874685082</v>
      </c>
      <c r="G21" s="3">
        <v>34933007399.673599</v>
      </c>
      <c r="I21" s="3">
        <v>0</v>
      </c>
      <c r="K21" s="3">
        <v>0</v>
      </c>
      <c r="M21" s="3">
        <v>0</v>
      </c>
      <c r="O21" s="3">
        <v>0</v>
      </c>
      <c r="Q21" s="3">
        <v>6734784</v>
      </c>
      <c r="S21" s="3">
        <v>3821</v>
      </c>
      <c r="U21" s="3">
        <v>23874685082</v>
      </c>
      <c r="W21" s="3">
        <v>25580494686.499199</v>
      </c>
      <c r="Y21" s="12">
        <f t="shared" si="0"/>
        <v>4.2984195291726176E-3</v>
      </c>
    </row>
    <row r="22" spans="1:25" ht="21" x14ac:dyDescent="0.25">
      <c r="A22" s="4" t="s">
        <v>28</v>
      </c>
      <c r="C22" s="3">
        <v>85000</v>
      </c>
      <c r="E22" s="3">
        <v>1645857472</v>
      </c>
      <c r="G22" s="3">
        <v>875360430</v>
      </c>
      <c r="I22" s="3">
        <v>0</v>
      </c>
      <c r="K22" s="3">
        <v>0</v>
      </c>
      <c r="M22" s="3">
        <v>0</v>
      </c>
      <c r="O22" s="3">
        <v>0</v>
      </c>
      <c r="Q22" s="3">
        <v>85000</v>
      </c>
      <c r="S22" s="3">
        <v>10640</v>
      </c>
      <c r="U22" s="3">
        <v>1645857472</v>
      </c>
      <c r="W22" s="3">
        <v>899018820</v>
      </c>
      <c r="Y22" s="12">
        <f t="shared" si="0"/>
        <v>1.5106666623696072E-4</v>
      </c>
    </row>
    <row r="23" spans="1:25" ht="21" x14ac:dyDescent="0.25">
      <c r="A23" s="4" t="s">
        <v>29</v>
      </c>
      <c r="C23" s="3">
        <v>1362500</v>
      </c>
      <c r="E23" s="3">
        <v>4678011702</v>
      </c>
      <c r="G23" s="3">
        <v>2343100106.25</v>
      </c>
      <c r="I23" s="3">
        <v>0</v>
      </c>
      <c r="K23" s="3">
        <v>0</v>
      </c>
      <c r="M23" s="3">
        <v>0</v>
      </c>
      <c r="O23" s="3">
        <v>0</v>
      </c>
      <c r="Q23" s="3">
        <v>1362500</v>
      </c>
      <c r="S23" s="3">
        <v>1705</v>
      </c>
      <c r="U23" s="3">
        <v>4678011702</v>
      </c>
      <c r="W23" s="3">
        <v>2309240278.125</v>
      </c>
      <c r="Y23" s="12">
        <f t="shared" si="0"/>
        <v>3.8803328984420563E-4</v>
      </c>
    </row>
    <row r="24" spans="1:25" ht="21" x14ac:dyDescent="0.25">
      <c r="A24" s="4" t="s">
        <v>30</v>
      </c>
      <c r="C24" s="3">
        <v>1775000</v>
      </c>
      <c r="E24" s="3">
        <v>43410227737</v>
      </c>
      <c r="G24" s="3">
        <v>18261941062.5</v>
      </c>
      <c r="I24" s="3">
        <v>0</v>
      </c>
      <c r="K24" s="3">
        <v>0</v>
      </c>
      <c r="M24" s="3">
        <v>0</v>
      </c>
      <c r="O24" s="3">
        <v>0</v>
      </c>
      <c r="Q24" s="3">
        <v>1775000</v>
      </c>
      <c r="S24" s="3">
        <v>11500</v>
      </c>
      <c r="U24" s="3">
        <v>43410227737</v>
      </c>
      <c r="W24" s="3">
        <v>20291045625</v>
      </c>
      <c r="Y24" s="12">
        <f t="shared" si="0"/>
        <v>3.4096067277332607E-3</v>
      </c>
    </row>
    <row r="25" spans="1:25" ht="21" x14ac:dyDescent="0.25">
      <c r="A25" s="4" t="s">
        <v>31</v>
      </c>
      <c r="C25" s="3">
        <v>2925022</v>
      </c>
      <c r="E25" s="3">
        <v>18695990563</v>
      </c>
      <c r="G25" s="3">
        <v>18899517774.150002</v>
      </c>
      <c r="I25" s="3">
        <v>2417510</v>
      </c>
      <c r="K25" s="3">
        <v>15389618950</v>
      </c>
      <c r="M25" s="3">
        <v>0</v>
      </c>
      <c r="O25" s="3">
        <v>0</v>
      </c>
      <c r="Q25" s="3">
        <v>5342532</v>
      </c>
      <c r="S25" s="3">
        <v>7000</v>
      </c>
      <c r="U25" s="3">
        <v>34085609513</v>
      </c>
      <c r="W25" s="3">
        <v>37175207542.199997</v>
      </c>
      <c r="Y25" s="12">
        <f t="shared" si="0"/>
        <v>6.2467376045223085E-3</v>
      </c>
    </row>
    <row r="26" spans="1:25" ht="21" x14ac:dyDescent="0.25">
      <c r="A26" s="4" t="s">
        <v>32</v>
      </c>
      <c r="C26" s="3">
        <v>728202</v>
      </c>
      <c r="E26" s="3">
        <v>5499194314</v>
      </c>
      <c r="G26" s="3">
        <v>4876706787.5997</v>
      </c>
      <c r="I26" s="3">
        <v>0</v>
      </c>
      <c r="K26" s="3">
        <v>0</v>
      </c>
      <c r="M26" s="3">
        <v>0</v>
      </c>
      <c r="O26" s="3">
        <v>0</v>
      </c>
      <c r="Q26" s="3">
        <v>728202</v>
      </c>
      <c r="S26" s="3">
        <v>5830</v>
      </c>
      <c r="U26" s="3">
        <v>5499194314</v>
      </c>
      <c r="W26" s="3">
        <v>4220157424.9229999</v>
      </c>
      <c r="Y26" s="12">
        <f t="shared" si="0"/>
        <v>7.0913433511689391E-4</v>
      </c>
    </row>
    <row r="27" spans="1:25" ht="21" x14ac:dyDescent="0.25">
      <c r="A27" s="4" t="s">
        <v>33</v>
      </c>
      <c r="C27" s="3">
        <v>450000</v>
      </c>
      <c r="E27" s="3">
        <v>3088010543</v>
      </c>
      <c r="G27" s="3">
        <v>1369701495</v>
      </c>
      <c r="I27" s="3">
        <v>0</v>
      </c>
      <c r="K27" s="3">
        <v>0</v>
      </c>
      <c r="M27" s="3">
        <v>0</v>
      </c>
      <c r="O27" s="3">
        <v>0</v>
      </c>
      <c r="Q27" s="3">
        <v>450000</v>
      </c>
      <c r="S27" s="3">
        <v>3369</v>
      </c>
      <c r="U27" s="3">
        <v>3088010543</v>
      </c>
      <c r="W27" s="3">
        <v>1507029502.5</v>
      </c>
      <c r="Y27" s="12">
        <f t="shared" si="0"/>
        <v>2.5323376752382169E-4</v>
      </c>
    </row>
    <row r="28" spans="1:25" ht="21" x14ac:dyDescent="0.25">
      <c r="A28" s="4" t="s">
        <v>34</v>
      </c>
      <c r="C28" s="3">
        <v>26238</v>
      </c>
      <c r="E28" s="3">
        <v>406809951</v>
      </c>
      <c r="G28" s="3">
        <v>232911223.227</v>
      </c>
      <c r="I28" s="3">
        <v>0</v>
      </c>
      <c r="K28" s="3">
        <v>0</v>
      </c>
      <c r="M28" s="3">
        <v>0</v>
      </c>
      <c r="O28" s="3">
        <v>0</v>
      </c>
      <c r="Q28" s="3">
        <v>26238</v>
      </c>
      <c r="S28" s="3">
        <v>9880</v>
      </c>
      <c r="U28" s="3">
        <v>406809951</v>
      </c>
      <c r="W28" s="3">
        <v>257689012.93200001</v>
      </c>
      <c r="Y28" s="12">
        <f t="shared" si="0"/>
        <v>4.3300784414646961E-5</v>
      </c>
    </row>
    <row r="29" spans="1:25" ht="21" x14ac:dyDescent="0.25">
      <c r="A29" s="4" t="s">
        <v>35</v>
      </c>
      <c r="C29" s="3">
        <v>12789864</v>
      </c>
      <c r="E29" s="3">
        <v>217508632235</v>
      </c>
      <c r="G29" s="3">
        <v>243595724164.272</v>
      </c>
      <c r="I29" s="3">
        <v>0</v>
      </c>
      <c r="K29" s="3">
        <v>0</v>
      </c>
      <c r="M29" s="3">
        <v>0</v>
      </c>
      <c r="O29" s="3">
        <v>0</v>
      </c>
      <c r="Q29" s="3">
        <v>12789864</v>
      </c>
      <c r="S29" s="3">
        <v>19190</v>
      </c>
      <c r="U29" s="3">
        <v>217508632235</v>
      </c>
      <c r="W29" s="3">
        <v>243977137093.548</v>
      </c>
      <c r="Y29" s="12">
        <f t="shared" si="0"/>
        <v>4.0996708766074808E-2</v>
      </c>
    </row>
    <row r="30" spans="1:25" ht="21" x14ac:dyDescent="0.25">
      <c r="A30" s="4" t="s">
        <v>36</v>
      </c>
      <c r="C30" s="3">
        <v>1500000</v>
      </c>
      <c r="E30" s="3">
        <v>23451877496</v>
      </c>
      <c r="G30" s="3">
        <v>23187707325</v>
      </c>
      <c r="I30" s="3">
        <v>0</v>
      </c>
      <c r="K30" s="3">
        <v>0</v>
      </c>
      <c r="M30" s="3">
        <v>0</v>
      </c>
      <c r="O30" s="3">
        <v>0</v>
      </c>
      <c r="Q30" s="3">
        <v>1500000</v>
      </c>
      <c r="S30" s="3">
        <v>15247</v>
      </c>
      <c r="U30" s="3">
        <v>23451877496</v>
      </c>
      <c r="W30" s="3">
        <v>22734420525</v>
      </c>
      <c r="Y30" s="12">
        <f t="shared" si="0"/>
        <v>3.8201793345559601E-3</v>
      </c>
    </row>
    <row r="31" spans="1:25" ht="21" x14ac:dyDescent="0.25">
      <c r="A31" s="4" t="s">
        <v>37</v>
      </c>
      <c r="C31" s="3">
        <v>15706</v>
      </c>
      <c r="E31" s="3">
        <v>310677752</v>
      </c>
      <c r="G31" s="3">
        <v>208271407.662</v>
      </c>
      <c r="I31" s="3">
        <v>0</v>
      </c>
      <c r="K31" s="3">
        <v>0</v>
      </c>
      <c r="M31" s="3">
        <v>0</v>
      </c>
      <c r="O31" s="3">
        <v>0</v>
      </c>
      <c r="Q31" s="3">
        <v>15706</v>
      </c>
      <c r="S31" s="3">
        <v>12650</v>
      </c>
      <c r="U31" s="3">
        <v>310677752</v>
      </c>
      <c r="W31" s="3">
        <v>197498748.64500001</v>
      </c>
      <c r="Y31" s="12">
        <f t="shared" si="0"/>
        <v>3.3186710756257157E-5</v>
      </c>
    </row>
    <row r="32" spans="1:25" ht="21" x14ac:dyDescent="0.25">
      <c r="A32" s="4" t="s">
        <v>38</v>
      </c>
      <c r="C32" s="3">
        <v>17396511</v>
      </c>
      <c r="E32" s="3">
        <v>123481925658</v>
      </c>
      <c r="G32" s="3">
        <v>77818507917.975006</v>
      </c>
      <c r="I32" s="3">
        <v>0</v>
      </c>
      <c r="K32" s="3">
        <v>0</v>
      </c>
      <c r="M32" s="3">
        <v>0</v>
      </c>
      <c r="O32" s="3">
        <v>0</v>
      </c>
      <c r="Q32" s="3">
        <v>17396511</v>
      </c>
      <c r="S32" s="3">
        <v>3872</v>
      </c>
      <c r="U32" s="3">
        <v>123481925658</v>
      </c>
      <c r="W32" s="3">
        <v>66958502812.9776</v>
      </c>
      <c r="Y32" s="12">
        <f t="shared" si="0"/>
        <v>1.1251374911344663E-2</v>
      </c>
    </row>
    <row r="33" spans="1:25" ht="21" x14ac:dyDescent="0.25">
      <c r="A33" s="4" t="s">
        <v>39</v>
      </c>
      <c r="C33" s="3">
        <v>1698345</v>
      </c>
      <c r="E33" s="3">
        <v>34853505884</v>
      </c>
      <c r="G33" s="3">
        <v>38069808555.487503</v>
      </c>
      <c r="I33" s="3">
        <v>0</v>
      </c>
      <c r="K33" s="3">
        <v>0</v>
      </c>
      <c r="M33" s="3">
        <v>0</v>
      </c>
      <c r="O33" s="3">
        <v>0</v>
      </c>
      <c r="Q33" s="3">
        <v>1698345</v>
      </c>
      <c r="S33" s="3">
        <v>23850</v>
      </c>
      <c r="U33" s="3">
        <v>34853505884</v>
      </c>
      <c r="W33" s="3">
        <v>40264520356.912498</v>
      </c>
      <c r="Y33" s="12">
        <f t="shared" si="0"/>
        <v>6.7658504167343366E-3</v>
      </c>
    </row>
    <row r="34" spans="1:25" ht="21" x14ac:dyDescent="0.25">
      <c r="A34" s="4" t="s">
        <v>40</v>
      </c>
      <c r="C34" s="3">
        <v>69093</v>
      </c>
      <c r="E34" s="3">
        <v>8740481289</v>
      </c>
      <c r="G34" s="3">
        <v>4747292696.448</v>
      </c>
      <c r="I34" s="3">
        <v>0</v>
      </c>
      <c r="K34" s="3">
        <v>0</v>
      </c>
      <c r="M34" s="3">
        <v>0</v>
      </c>
      <c r="O34" s="3">
        <v>0</v>
      </c>
      <c r="Q34" s="3">
        <v>69093</v>
      </c>
      <c r="S34" s="3">
        <v>55140</v>
      </c>
      <c r="U34" s="3">
        <v>8740481289</v>
      </c>
      <c r="W34" s="3">
        <v>3787119781.2810001</v>
      </c>
      <c r="Y34" s="12">
        <f t="shared" si="0"/>
        <v>6.3636883596960583E-4</v>
      </c>
    </row>
    <row r="35" spans="1:25" ht="21" x14ac:dyDescent="0.25">
      <c r="A35" s="4" t="s">
        <v>41</v>
      </c>
      <c r="C35" s="3">
        <v>2999999</v>
      </c>
      <c r="E35" s="3">
        <v>22876033994</v>
      </c>
      <c r="G35" s="3">
        <v>36769897243.363503</v>
      </c>
      <c r="I35" s="3">
        <v>0</v>
      </c>
      <c r="K35" s="3">
        <v>0</v>
      </c>
      <c r="M35" s="3">
        <v>0</v>
      </c>
      <c r="O35" s="3">
        <v>0</v>
      </c>
      <c r="Q35" s="3">
        <v>2999999</v>
      </c>
      <c r="S35" s="3">
        <v>11500</v>
      </c>
      <c r="U35" s="3">
        <v>22876033994</v>
      </c>
      <c r="W35" s="3">
        <v>34294713568.424999</v>
      </c>
      <c r="Y35" s="12">
        <f t="shared" si="0"/>
        <v>5.7627136752636922E-3</v>
      </c>
    </row>
    <row r="36" spans="1:25" ht="21" x14ac:dyDescent="0.25">
      <c r="A36" s="4" t="s">
        <v>42</v>
      </c>
      <c r="C36" s="3">
        <v>0</v>
      </c>
      <c r="E36" s="3">
        <v>0</v>
      </c>
      <c r="G36" s="3">
        <v>0</v>
      </c>
      <c r="I36" s="3">
        <v>9920294</v>
      </c>
      <c r="K36" s="3">
        <v>133976550571</v>
      </c>
      <c r="M36" s="3">
        <v>0</v>
      </c>
      <c r="O36" s="3">
        <v>0</v>
      </c>
      <c r="Q36" s="3">
        <v>9920294</v>
      </c>
      <c r="S36" s="3">
        <v>13460</v>
      </c>
      <c r="U36" s="3">
        <v>134196415544</v>
      </c>
      <c r="W36" s="3">
        <v>132732670654.422</v>
      </c>
      <c r="Y36" s="12">
        <f t="shared" si="0"/>
        <v>2.2303740044609967E-2</v>
      </c>
    </row>
    <row r="37" spans="1:25" ht="21" x14ac:dyDescent="0.25">
      <c r="A37" s="4" t="s">
        <v>43</v>
      </c>
      <c r="C37" s="3">
        <v>0</v>
      </c>
      <c r="E37" s="3">
        <v>0</v>
      </c>
      <c r="G37" s="3">
        <v>0</v>
      </c>
      <c r="I37" s="3">
        <v>9495482</v>
      </c>
      <c r="K37" s="3">
        <v>2813557644</v>
      </c>
      <c r="M37" s="3">
        <v>0</v>
      </c>
      <c r="O37" s="3">
        <v>0</v>
      </c>
      <c r="Q37" s="3">
        <v>9495482</v>
      </c>
      <c r="S37" s="3">
        <v>520</v>
      </c>
      <c r="U37" s="3">
        <v>2813557644</v>
      </c>
      <c r="W37" s="3">
        <v>4936379194.9602003</v>
      </c>
      <c r="Y37" s="12">
        <f t="shared" si="0"/>
        <v>8.2948469117045791E-4</v>
      </c>
    </row>
    <row r="38" spans="1:25" ht="21" x14ac:dyDescent="0.25">
      <c r="A38" s="4" t="s">
        <v>44</v>
      </c>
      <c r="C38" s="3">
        <v>0</v>
      </c>
      <c r="E38" s="3">
        <v>0</v>
      </c>
      <c r="G38" s="3">
        <v>0</v>
      </c>
      <c r="I38" s="3">
        <v>700000</v>
      </c>
      <c r="K38" s="3">
        <v>0</v>
      </c>
      <c r="M38" s="3">
        <v>0</v>
      </c>
      <c r="O38" s="3">
        <v>0</v>
      </c>
      <c r="Q38" s="3">
        <v>700000</v>
      </c>
      <c r="S38" s="3">
        <v>23560</v>
      </c>
      <c r="U38" s="3">
        <v>20584200000</v>
      </c>
      <c r="W38" s="3">
        <v>16393872600</v>
      </c>
      <c r="Y38" s="12">
        <f t="shared" si="0"/>
        <v>2.7547450902034015E-3</v>
      </c>
    </row>
    <row r="39" spans="1:25" ht="19.5" thickBot="1" x14ac:dyDescent="0.3">
      <c r="C39" s="5">
        <f>SUM(C9:C38)</f>
        <v>61074260</v>
      </c>
      <c r="E39" s="5">
        <f>SUM(E9:E38)</f>
        <v>837656529536</v>
      </c>
      <c r="G39" s="5">
        <f>SUM(G9:G38)</f>
        <v>712101083581.78833</v>
      </c>
      <c r="I39" s="5">
        <f>SUM(I9:I38)</f>
        <v>22533286</v>
      </c>
      <c r="K39" s="5">
        <f>SUM(K9:K38)</f>
        <v>152179727165</v>
      </c>
      <c r="M39" s="5">
        <f>SUM(M9:M38)</f>
        <v>0</v>
      </c>
      <c r="O39" s="5">
        <f>SUM(O9:O38)</f>
        <v>0</v>
      </c>
      <c r="Q39" s="5">
        <f>SUM(Q9:Q38)</f>
        <v>83607546</v>
      </c>
      <c r="S39" s="5">
        <f>SUM(S9:S38)</f>
        <v>416248</v>
      </c>
      <c r="U39" s="5">
        <f>SUM(U9:U38)</f>
        <v>990056121674</v>
      </c>
      <c r="W39" s="5">
        <f>SUM(W9:W38)</f>
        <v>840423275784.94604</v>
      </c>
      <c r="Y39" s="13">
        <f>SUM(Y9:Y38)</f>
        <v>0.14122056143471792</v>
      </c>
    </row>
    <row r="40" spans="1:25" ht="19.5" thickTop="1" x14ac:dyDescent="0.25"/>
  </sheetData>
  <sheetProtection algorithmName="SHA-512" hashValue="UiOPYTrIs5x/aJPEARQD9J7oeiDM7lZaRdAVVfXMrItVDjzk+/xNuwg2MuR7Wwgf0PbK4u7BP7PZ8vd/w45mrA==" saltValue="oLZ8NWWDTPsAaCD3hHs5zA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rightToLeft="1" view="pageBreakPreview" zoomScale="60" zoomScaleNormal="100" workbookViewId="0">
      <selection activeCell="K37" sqref="K37"/>
    </sheetView>
  </sheetViews>
  <sheetFormatPr defaultRowHeight="18.75" x14ac:dyDescent="0.25"/>
  <cols>
    <col min="1" max="1" width="24.85546875" style="3" bestFit="1" customWidth="1"/>
    <col min="2" max="2" width="1" style="3" customWidth="1"/>
    <col min="3" max="3" width="22.5703125" style="3" bestFit="1" customWidth="1"/>
    <col min="4" max="4" width="1" style="3" customWidth="1"/>
    <col min="5" max="5" width="41.140625" style="3" bestFit="1" customWidth="1"/>
    <col min="6" max="6" width="1" style="3" customWidth="1"/>
    <col min="7" max="7" width="35.7109375" style="3" bestFit="1" customWidth="1"/>
    <col min="8" max="8" width="1" style="3" customWidth="1"/>
    <col min="9" max="9" width="41.140625" style="3" bestFit="1" customWidth="1"/>
    <col min="10" max="10" width="1" style="3" customWidth="1"/>
    <col min="11" max="11" width="35.710937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1" ht="30" x14ac:dyDescent="0.25">
      <c r="A6" s="16" t="s">
        <v>170</v>
      </c>
      <c r="B6" s="16" t="s">
        <v>170</v>
      </c>
      <c r="C6" s="16" t="s">
        <v>170</v>
      </c>
      <c r="E6" s="16" t="s">
        <v>134</v>
      </c>
      <c r="F6" s="16" t="s">
        <v>134</v>
      </c>
      <c r="G6" s="16" t="s">
        <v>134</v>
      </c>
      <c r="I6" s="16" t="s">
        <v>135</v>
      </c>
      <c r="J6" s="16" t="s">
        <v>135</v>
      </c>
      <c r="K6" s="16" t="s">
        <v>135</v>
      </c>
    </row>
    <row r="7" spans="1:11" ht="30" x14ac:dyDescent="0.25">
      <c r="A7" s="16" t="s">
        <v>171</v>
      </c>
      <c r="C7" s="16" t="s">
        <v>79</v>
      </c>
      <c r="E7" s="16" t="s">
        <v>172</v>
      </c>
      <c r="G7" s="16" t="s">
        <v>173</v>
      </c>
      <c r="I7" s="16" t="s">
        <v>172</v>
      </c>
      <c r="K7" s="16" t="s">
        <v>173</v>
      </c>
    </row>
    <row r="8" spans="1:11" ht="21" x14ac:dyDescent="0.25">
      <c r="A8" s="4" t="s">
        <v>85</v>
      </c>
      <c r="C8" s="3" t="s">
        <v>86</v>
      </c>
      <c r="E8" s="3">
        <v>6370</v>
      </c>
      <c r="G8" s="6">
        <f>E8/$E$24</f>
        <v>1.7851608014420252E-7</v>
      </c>
      <c r="I8" s="3">
        <v>12740</v>
      </c>
      <c r="K8" s="6">
        <f>I8/$I$24</f>
        <v>7.8705379922054219E-8</v>
      </c>
    </row>
    <row r="9" spans="1:11" ht="21" x14ac:dyDescent="0.25">
      <c r="A9" s="4" t="s">
        <v>92</v>
      </c>
      <c r="C9" s="3" t="s">
        <v>93</v>
      </c>
      <c r="E9" s="3">
        <v>0</v>
      </c>
      <c r="G9" s="6">
        <f t="shared" ref="G9:G23" si="0">E9/$E$24</f>
        <v>0</v>
      </c>
      <c r="I9" s="3">
        <v>2292331</v>
      </c>
      <c r="K9" s="6">
        <f t="shared" ref="K9:K23" si="1">I9/$I$24</f>
        <v>1.4161599863587321E-5</v>
      </c>
    </row>
    <row r="10" spans="1:11" ht="21" x14ac:dyDescent="0.25">
      <c r="A10" s="4" t="s">
        <v>95</v>
      </c>
      <c r="C10" s="3" t="s">
        <v>96</v>
      </c>
      <c r="E10" s="3">
        <v>4919</v>
      </c>
      <c r="G10" s="6">
        <f t="shared" si="0"/>
        <v>1.3785252719455766E-7</v>
      </c>
      <c r="I10" s="3">
        <v>27391</v>
      </c>
      <c r="K10" s="6">
        <f t="shared" si="1"/>
        <v>1.6921656683241659E-7</v>
      </c>
    </row>
    <row r="11" spans="1:11" ht="21" x14ac:dyDescent="0.25">
      <c r="A11" s="4" t="s">
        <v>98</v>
      </c>
      <c r="C11" s="3" t="s">
        <v>99</v>
      </c>
      <c r="E11" s="3">
        <v>5775</v>
      </c>
      <c r="G11" s="6">
        <f t="shared" si="0"/>
        <v>1.6184150122963417E-7</v>
      </c>
      <c r="I11" s="3">
        <v>12144</v>
      </c>
      <c r="K11" s="6">
        <f t="shared" si="1"/>
        <v>7.5023401395088415E-8</v>
      </c>
    </row>
    <row r="12" spans="1:11" ht="21" x14ac:dyDescent="0.25">
      <c r="A12" s="4" t="s">
        <v>101</v>
      </c>
      <c r="C12" s="3" t="s">
        <v>102</v>
      </c>
      <c r="E12" s="3">
        <v>4081808192</v>
      </c>
      <c r="G12" s="6">
        <f t="shared" si="0"/>
        <v>0.11439064338090023</v>
      </c>
      <c r="I12" s="3">
        <v>19471396889</v>
      </c>
      <c r="K12" s="6">
        <f t="shared" si="1"/>
        <v>0.1202907134820918</v>
      </c>
    </row>
    <row r="13" spans="1:11" ht="21" x14ac:dyDescent="0.25">
      <c r="A13" s="4" t="s">
        <v>105</v>
      </c>
      <c r="C13" s="3" t="s">
        <v>174</v>
      </c>
      <c r="E13" s="3">
        <v>0</v>
      </c>
      <c r="G13" s="6">
        <f t="shared" si="0"/>
        <v>0</v>
      </c>
      <c r="I13" s="3">
        <v>8806721281</v>
      </c>
      <c r="K13" s="6">
        <f t="shared" si="1"/>
        <v>5.4406306459085167E-2</v>
      </c>
    </row>
    <row r="14" spans="1:11" ht="21" x14ac:dyDescent="0.25">
      <c r="A14" s="4" t="s">
        <v>105</v>
      </c>
      <c r="C14" s="3" t="s">
        <v>106</v>
      </c>
      <c r="E14" s="3">
        <v>0</v>
      </c>
      <c r="G14" s="6">
        <f t="shared" si="0"/>
        <v>0</v>
      </c>
      <c r="I14" s="3">
        <v>882116</v>
      </c>
      <c r="K14" s="6">
        <f t="shared" si="1"/>
        <v>5.4495506212969213E-6</v>
      </c>
    </row>
    <row r="15" spans="1:11" ht="21" x14ac:dyDescent="0.25">
      <c r="A15" s="4" t="s">
        <v>101</v>
      </c>
      <c r="C15" s="3" t="s">
        <v>107</v>
      </c>
      <c r="E15" s="3">
        <v>4553619</v>
      </c>
      <c r="G15" s="6">
        <f t="shared" si="0"/>
        <v>1.2761290649139143E-4</v>
      </c>
      <c r="I15" s="3">
        <v>4565681</v>
      </c>
      <c r="K15" s="6">
        <f t="shared" si="1"/>
        <v>2.8205938595596896E-5</v>
      </c>
    </row>
    <row r="16" spans="1:11" ht="21" x14ac:dyDescent="0.25">
      <c r="A16" s="4" t="s">
        <v>113</v>
      </c>
      <c r="C16" s="3" t="s">
        <v>114</v>
      </c>
      <c r="E16" s="3">
        <v>4664</v>
      </c>
      <c r="G16" s="6">
        <f t="shared" si="0"/>
        <v>1.3070627908831408E-7</v>
      </c>
      <c r="I16" s="3">
        <v>22054</v>
      </c>
      <c r="K16" s="6">
        <f t="shared" si="1"/>
        <v>1.3624556113037551E-7</v>
      </c>
    </row>
    <row r="17" spans="1:11" ht="21" x14ac:dyDescent="0.25">
      <c r="A17" s="4" t="s">
        <v>98</v>
      </c>
      <c r="C17" s="3" t="s">
        <v>116</v>
      </c>
      <c r="E17" s="3">
        <v>7202191777</v>
      </c>
      <c r="G17" s="6">
        <f t="shared" si="0"/>
        <v>0.20183784057721324</v>
      </c>
      <c r="I17" s="3">
        <v>29181199161</v>
      </c>
      <c r="K17" s="6">
        <f t="shared" si="1"/>
        <v>0.18027608842603099</v>
      </c>
    </row>
    <row r="18" spans="1:11" ht="21" x14ac:dyDescent="0.25">
      <c r="A18" s="4" t="s">
        <v>98</v>
      </c>
      <c r="C18" s="3" t="s">
        <v>118</v>
      </c>
      <c r="E18" s="3">
        <v>5095890391</v>
      </c>
      <c r="G18" s="6">
        <f t="shared" si="0"/>
        <v>0.14280979237768093</v>
      </c>
      <c r="I18" s="3">
        <v>20205703953</v>
      </c>
      <c r="K18" s="6">
        <f t="shared" si="1"/>
        <v>0.12482712764626513</v>
      </c>
    </row>
    <row r="19" spans="1:11" ht="21" x14ac:dyDescent="0.25">
      <c r="A19" s="4" t="s">
        <v>146</v>
      </c>
      <c r="C19" s="3" t="s">
        <v>175</v>
      </c>
      <c r="E19" s="3">
        <v>0</v>
      </c>
      <c r="G19" s="6">
        <f t="shared" si="0"/>
        <v>0</v>
      </c>
      <c r="I19" s="3">
        <v>893775034</v>
      </c>
      <c r="K19" s="6">
        <f t="shared" si="1"/>
        <v>5.5215779918223653E-3</v>
      </c>
    </row>
    <row r="20" spans="1:11" ht="21" x14ac:dyDescent="0.25">
      <c r="A20" s="4" t="s">
        <v>119</v>
      </c>
      <c r="C20" s="3" t="s">
        <v>120</v>
      </c>
      <c r="E20" s="3">
        <v>19005</v>
      </c>
      <c r="G20" s="6">
        <f t="shared" si="0"/>
        <v>5.3260566768297792E-7</v>
      </c>
      <c r="I20" s="3">
        <v>174499</v>
      </c>
      <c r="K20" s="6">
        <f t="shared" si="1"/>
        <v>1.0780227700956469E-6</v>
      </c>
    </row>
    <row r="21" spans="1:11" ht="21" x14ac:dyDescent="0.25">
      <c r="A21" s="4" t="s">
        <v>119</v>
      </c>
      <c r="C21" s="3" t="s">
        <v>122</v>
      </c>
      <c r="E21" s="3">
        <v>3773095868</v>
      </c>
      <c r="G21" s="6">
        <f t="shared" si="0"/>
        <v>0.10573913412302156</v>
      </c>
      <c r="I21" s="3">
        <v>21097091304</v>
      </c>
      <c r="K21" s="6">
        <f t="shared" si="1"/>
        <v>0.13033395497108213</v>
      </c>
    </row>
    <row r="22" spans="1:11" ht="21" x14ac:dyDescent="0.25">
      <c r="A22" s="4" t="s">
        <v>123</v>
      </c>
      <c r="C22" s="3" t="s">
        <v>124</v>
      </c>
      <c r="E22" s="3">
        <v>13589041084</v>
      </c>
      <c r="G22" s="6">
        <f t="shared" si="0"/>
        <v>0.38082611416549528</v>
      </c>
      <c r="I22" s="3">
        <v>54465154647</v>
      </c>
      <c r="K22" s="6">
        <f t="shared" si="1"/>
        <v>0.33647572127202291</v>
      </c>
    </row>
    <row r="23" spans="1:11" ht="21" x14ac:dyDescent="0.25">
      <c r="A23" s="4" t="s">
        <v>126</v>
      </c>
      <c r="C23" s="3" t="s">
        <v>127</v>
      </c>
      <c r="E23" s="3">
        <v>1936438343</v>
      </c>
      <c r="G23" s="6">
        <f t="shared" si="0"/>
        <v>5.426772094714203E-2</v>
      </c>
      <c r="I23" s="3">
        <v>7740462482</v>
      </c>
      <c r="K23" s="6">
        <f t="shared" si="1"/>
        <v>4.781915544883962E-2</v>
      </c>
    </row>
    <row r="24" spans="1:11" ht="19.5" thickBot="1" x14ac:dyDescent="0.3">
      <c r="E24" s="5">
        <f>SUM(E8:E23)</f>
        <v>35683060007</v>
      </c>
      <c r="G24" s="7">
        <f>SUM(G8:G23)</f>
        <v>1</v>
      </c>
      <c r="I24" s="5">
        <f>SUM(I8:I23)</f>
        <v>161869493707</v>
      </c>
      <c r="K24" s="7">
        <f>SUM(K8:K23)</f>
        <v>1</v>
      </c>
    </row>
    <row r="25" spans="1:11" ht="19.5" thickTop="1" x14ac:dyDescent="0.25"/>
  </sheetData>
  <sheetProtection algorithmName="SHA-512" hashValue="uBmI+RQR25SNAlYXvHBZYwm8Fi16gWtXbxK9JMX1QFI+l4PFEK9pCa0lL/jhSLANf4t3K7mjtjuackA6QlLV1g==" saltValue="aYg4hIO1p74N+zUgFeMmQQ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Q22" sqref="Q22"/>
    </sheetView>
  </sheetViews>
  <sheetFormatPr defaultRowHeight="18.75" x14ac:dyDescent="0.45"/>
  <cols>
    <col min="1" max="1" width="38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4" t="s">
        <v>0</v>
      </c>
      <c r="B2" s="14"/>
      <c r="C2" s="14"/>
      <c r="D2" s="14"/>
      <c r="E2" s="14"/>
    </row>
    <row r="3" spans="1:5" ht="30" x14ac:dyDescent="0.45">
      <c r="A3" s="14" t="s">
        <v>132</v>
      </c>
      <c r="B3" s="14"/>
      <c r="C3" s="14"/>
      <c r="D3" s="14"/>
      <c r="E3" s="14"/>
    </row>
    <row r="4" spans="1:5" ht="30" x14ac:dyDescent="0.45">
      <c r="A4" s="14" t="s">
        <v>2</v>
      </c>
      <c r="B4" s="14"/>
      <c r="C4" s="14"/>
      <c r="D4" s="14"/>
      <c r="E4" s="14"/>
    </row>
    <row r="6" spans="1:5" ht="30" x14ac:dyDescent="0.45">
      <c r="A6" s="15" t="s">
        <v>176</v>
      </c>
      <c r="C6" s="16" t="s">
        <v>134</v>
      </c>
      <c r="E6" s="16" t="s">
        <v>6</v>
      </c>
    </row>
    <row r="7" spans="1:5" ht="30" x14ac:dyDescent="0.45">
      <c r="A7" s="16" t="s">
        <v>176</v>
      </c>
      <c r="C7" s="16" t="s">
        <v>82</v>
      </c>
      <c r="E7" s="16" t="s">
        <v>82</v>
      </c>
    </row>
    <row r="8" spans="1:5" ht="21" x14ac:dyDescent="0.55000000000000004">
      <c r="A8" s="2" t="s">
        <v>176</v>
      </c>
      <c r="C8" s="3">
        <v>0</v>
      </c>
      <c r="D8" s="3"/>
      <c r="E8" s="3">
        <v>17006803</v>
      </c>
    </row>
    <row r="9" spans="1:5" ht="21" x14ac:dyDescent="0.55000000000000004">
      <c r="A9" s="2" t="s">
        <v>177</v>
      </c>
      <c r="C9" s="3">
        <v>0</v>
      </c>
      <c r="D9" s="3"/>
      <c r="E9" s="3">
        <v>54572355</v>
      </c>
    </row>
    <row r="10" spans="1:5" ht="21" x14ac:dyDescent="0.55000000000000004">
      <c r="A10" s="2" t="s">
        <v>178</v>
      </c>
      <c r="C10" s="3">
        <v>11349226</v>
      </c>
      <c r="D10" s="3"/>
      <c r="E10" s="3">
        <v>31445965</v>
      </c>
    </row>
    <row r="11" spans="1:5" ht="21" x14ac:dyDescent="0.55000000000000004">
      <c r="A11" s="2" t="s">
        <v>142</v>
      </c>
      <c r="C11" s="3">
        <v>11349226</v>
      </c>
      <c r="D11" s="3"/>
      <c r="E11" s="3">
        <v>103025123</v>
      </c>
    </row>
    <row r="12" spans="1:5" ht="19.5" thickBot="1" x14ac:dyDescent="0.5">
      <c r="C12" s="5">
        <f>SUM(C8:C11)</f>
        <v>22698452</v>
      </c>
      <c r="D12" s="3"/>
      <c r="E12" s="5">
        <f>SUM(E8:E11)</f>
        <v>206050246</v>
      </c>
    </row>
    <row r="13" spans="1:5" ht="19.5" thickTop="1" x14ac:dyDescent="0.45"/>
  </sheetData>
  <sheetProtection algorithmName="SHA-512" hashValue="lEiWfFGo6BfwwEqxDcK0OfwAxpEcBc+Z1zegLbIeoj04SsnsCEqR5PY3WRZi+mGLL9aZI2R1+A1EqE/SIbdwcA==" saltValue="OS/l2OSukrn3zsF/JGE6Sw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view="pageBreakPreview" zoomScaleNormal="100" zoomScaleSheetLayoutView="100" workbookViewId="0">
      <selection activeCell="I16" sqref="I16"/>
    </sheetView>
  </sheetViews>
  <sheetFormatPr defaultRowHeight="18.75" x14ac:dyDescent="0.45"/>
  <cols>
    <col min="1" max="1" width="26.140625" style="1" bestFit="1" customWidth="1"/>
    <col min="2" max="2" width="1" style="1" customWidth="1"/>
    <col min="3" max="3" width="17.2851562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4" t="s">
        <v>0</v>
      </c>
      <c r="B2" s="14"/>
      <c r="C2" s="14"/>
      <c r="D2" s="14"/>
      <c r="E2" s="14"/>
      <c r="F2" s="14"/>
      <c r="G2" s="14"/>
    </row>
    <row r="3" spans="1:7" ht="30" x14ac:dyDescent="0.45">
      <c r="A3" s="14" t="s">
        <v>132</v>
      </c>
      <c r="B3" s="14"/>
      <c r="C3" s="14"/>
      <c r="D3" s="14"/>
      <c r="E3" s="14"/>
      <c r="F3" s="14"/>
      <c r="G3" s="14"/>
    </row>
    <row r="4" spans="1:7" ht="30" x14ac:dyDescent="0.45">
      <c r="A4" s="14" t="s">
        <v>2</v>
      </c>
      <c r="B4" s="14"/>
      <c r="C4" s="14"/>
      <c r="D4" s="14"/>
      <c r="E4" s="14"/>
      <c r="F4" s="14"/>
      <c r="G4" s="14"/>
    </row>
    <row r="6" spans="1:7" ht="30" x14ac:dyDescent="0.45">
      <c r="A6" s="16" t="s">
        <v>136</v>
      </c>
      <c r="C6" s="16" t="s">
        <v>82</v>
      </c>
      <c r="E6" s="16" t="s">
        <v>167</v>
      </c>
      <c r="G6" s="16" t="s">
        <v>13</v>
      </c>
    </row>
    <row r="7" spans="1:7" ht="21" x14ac:dyDescent="0.55000000000000004">
      <c r="A7" s="2" t="s">
        <v>179</v>
      </c>
      <c r="C7" s="1">
        <v>-26064815353</v>
      </c>
      <c r="E7" s="6">
        <f>C7/$C$10</f>
        <v>-0.54250797191738842</v>
      </c>
      <c r="F7" s="8"/>
      <c r="G7" s="9">
        <f>C7/سهام!$AI$4</f>
        <v>-4.3798023732803063E-3</v>
      </c>
    </row>
    <row r="8" spans="1:7" ht="21" x14ac:dyDescent="0.55000000000000004">
      <c r="A8" s="2" t="s">
        <v>180</v>
      </c>
      <c r="C8" s="1">
        <v>38426791921</v>
      </c>
      <c r="E8" s="6">
        <f t="shared" ref="E8:E9" si="0">C8/$C$10</f>
        <v>0.79980773583165909</v>
      </c>
      <c r="F8" s="8"/>
      <c r="G8" s="9">
        <f>C8/سهام!$AI$4</f>
        <v>6.4570476396554706E-3</v>
      </c>
    </row>
    <row r="9" spans="1:7" ht="21" x14ac:dyDescent="0.55000000000000004">
      <c r="A9" s="2" t="s">
        <v>181</v>
      </c>
      <c r="C9" s="1">
        <v>35683060007</v>
      </c>
      <c r="E9" s="6">
        <f t="shared" si="0"/>
        <v>0.74270023608572933</v>
      </c>
      <c r="F9" s="8"/>
      <c r="G9" s="9">
        <f>C9/سهام!$AI$4</f>
        <v>5.996004529016323E-3</v>
      </c>
    </row>
    <row r="10" spans="1:7" ht="19.5" thickBot="1" x14ac:dyDescent="0.5">
      <c r="C10" s="11">
        <f>SUM(C7:C9)</f>
        <v>48045036575</v>
      </c>
      <c r="E10" s="7">
        <f>SUM(E7:E9)</f>
        <v>1</v>
      </c>
      <c r="F10" s="8"/>
      <c r="G10" s="10">
        <f>SUM(G7:G9)</f>
        <v>8.0732497953914864E-3</v>
      </c>
    </row>
    <row r="11" spans="1:7" ht="19.5" thickTop="1" x14ac:dyDescent="0.45"/>
  </sheetData>
  <sheetProtection algorithmName="SHA-512" hashValue="jEF67/oaLFuD2g39sLgSjS0UuRH/AT41yUdRv3whyqlOKWJS94i5Qs80knkW93cr+FJOuHiWSfiS+y6Lsey1uQ==" saltValue="4u4XSQsoKSyftVbuMxaSgA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"/>
  <sheetViews>
    <sheetView rightToLeft="1" view="pageBreakPreview" zoomScale="60" zoomScaleNormal="100" workbookViewId="0">
      <selection activeCell="Q41" sqref="Q41"/>
    </sheetView>
  </sheetViews>
  <sheetFormatPr defaultRowHeight="18.75" x14ac:dyDescent="0.25"/>
  <cols>
    <col min="1" max="1" width="33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1.85546875" style="3" bestFit="1" customWidth="1"/>
    <col min="16" max="16" width="1" style="3" customWidth="1"/>
    <col min="17" max="17" width="19.8554687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7.7109375" style="3" bestFit="1" customWidth="1"/>
    <col min="22" max="22" width="1" style="3" customWidth="1"/>
    <col min="23" max="23" width="18.8554687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14.7109375" style="3" bestFit="1" customWidth="1"/>
    <col min="28" max="28" width="1" style="3" customWidth="1"/>
    <col min="29" max="29" width="11.85546875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19.8554687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30" x14ac:dyDescent="0.25">
      <c r="A6" s="16" t="s">
        <v>46</v>
      </c>
      <c r="B6" s="16" t="s">
        <v>46</v>
      </c>
      <c r="C6" s="16" t="s">
        <v>46</v>
      </c>
      <c r="D6" s="16" t="s">
        <v>46</v>
      </c>
      <c r="E6" s="16" t="s">
        <v>46</v>
      </c>
      <c r="F6" s="16" t="s">
        <v>46</v>
      </c>
      <c r="G6" s="16" t="s">
        <v>46</v>
      </c>
      <c r="H6" s="16" t="s">
        <v>46</v>
      </c>
      <c r="I6" s="16" t="s">
        <v>46</v>
      </c>
      <c r="J6" s="16" t="s">
        <v>46</v>
      </c>
      <c r="K6" s="16" t="s">
        <v>46</v>
      </c>
      <c r="L6" s="16" t="s">
        <v>46</v>
      </c>
      <c r="M6" s="16" t="s">
        <v>46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25">
      <c r="A7" s="15" t="s">
        <v>47</v>
      </c>
      <c r="C7" s="15" t="s">
        <v>48</v>
      </c>
      <c r="E7" s="15" t="s">
        <v>49</v>
      </c>
      <c r="G7" s="15" t="s">
        <v>50</v>
      </c>
      <c r="I7" s="15" t="s">
        <v>51</v>
      </c>
      <c r="K7" s="15" t="s">
        <v>52</v>
      </c>
      <c r="M7" s="15" t="s">
        <v>45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53</v>
      </c>
      <c r="AG7" s="15" t="s">
        <v>8</v>
      </c>
      <c r="AI7" s="15" t="s">
        <v>9</v>
      </c>
      <c r="AK7" s="15" t="s">
        <v>13</v>
      </c>
    </row>
    <row r="8" spans="1:37" ht="30" x14ac:dyDescent="0.25">
      <c r="A8" s="16" t="s">
        <v>47</v>
      </c>
      <c r="C8" s="16" t="s">
        <v>48</v>
      </c>
      <c r="E8" s="16" t="s">
        <v>49</v>
      </c>
      <c r="G8" s="16" t="s">
        <v>50</v>
      </c>
      <c r="I8" s="16" t="s">
        <v>51</v>
      </c>
      <c r="K8" s="16" t="s">
        <v>52</v>
      </c>
      <c r="M8" s="16" t="s">
        <v>45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53</v>
      </c>
      <c r="AG8" s="16" t="s">
        <v>8</v>
      </c>
      <c r="AI8" s="16" t="s">
        <v>9</v>
      </c>
      <c r="AK8" s="16" t="s">
        <v>13</v>
      </c>
    </row>
    <row r="9" spans="1:37" ht="21" x14ac:dyDescent="0.25">
      <c r="A9" s="4" t="s">
        <v>54</v>
      </c>
      <c r="C9" s="3" t="s">
        <v>55</v>
      </c>
      <c r="E9" s="3" t="s">
        <v>55</v>
      </c>
      <c r="G9" s="3" t="s">
        <v>56</v>
      </c>
      <c r="I9" s="3" t="s">
        <v>57</v>
      </c>
      <c r="K9" s="3">
        <v>16</v>
      </c>
      <c r="M9" s="3">
        <v>16</v>
      </c>
      <c r="O9" s="3">
        <v>911000</v>
      </c>
      <c r="Q9" s="3">
        <v>911201990577</v>
      </c>
      <c r="S9" s="3">
        <v>878955660406</v>
      </c>
      <c r="U9" s="3">
        <v>0</v>
      </c>
      <c r="W9" s="3">
        <v>0</v>
      </c>
      <c r="Y9" s="3">
        <v>0</v>
      </c>
      <c r="AA9" s="3">
        <v>0</v>
      </c>
      <c r="AC9" s="3">
        <v>911000</v>
      </c>
      <c r="AE9" s="3">
        <v>957000</v>
      </c>
      <c r="AG9" s="3">
        <v>911201990577</v>
      </c>
      <c r="AI9" s="3">
        <v>871668981356</v>
      </c>
      <c r="AK9" s="6">
        <f>AI9/سهام!$AI$4</f>
        <v>0.1464709349194919</v>
      </c>
    </row>
    <row r="10" spans="1:37" ht="21" x14ac:dyDescent="0.25">
      <c r="A10" s="4" t="s">
        <v>58</v>
      </c>
      <c r="C10" s="3" t="s">
        <v>55</v>
      </c>
      <c r="E10" s="3" t="s">
        <v>55</v>
      </c>
      <c r="G10" s="3" t="s">
        <v>59</v>
      </c>
      <c r="I10" s="3" t="s">
        <v>60</v>
      </c>
      <c r="K10" s="3">
        <v>0</v>
      </c>
      <c r="M10" s="3">
        <v>0</v>
      </c>
      <c r="O10" s="3">
        <v>47943</v>
      </c>
      <c r="Q10" s="3">
        <v>28526085000</v>
      </c>
      <c r="S10" s="3">
        <v>30050019146</v>
      </c>
      <c r="U10" s="3">
        <v>0</v>
      </c>
      <c r="W10" s="3">
        <v>0</v>
      </c>
      <c r="Y10" s="3">
        <v>0</v>
      </c>
      <c r="AA10" s="3">
        <v>0</v>
      </c>
      <c r="AC10" s="3">
        <v>47943</v>
      </c>
      <c r="AE10" s="3">
        <v>648000</v>
      </c>
      <c r="AG10" s="3">
        <v>28526085000</v>
      </c>
      <c r="AI10" s="3">
        <v>31061433094</v>
      </c>
      <c r="AK10" s="6">
        <f>AI10/سهام!$AI$4</f>
        <v>5.219409251135571E-3</v>
      </c>
    </row>
    <row r="11" spans="1:37" ht="21" x14ac:dyDescent="0.25">
      <c r="A11" s="4" t="s">
        <v>61</v>
      </c>
      <c r="C11" s="3" t="s">
        <v>55</v>
      </c>
      <c r="E11" s="3" t="s">
        <v>55</v>
      </c>
      <c r="G11" s="3" t="s">
        <v>62</v>
      </c>
      <c r="I11" s="3" t="s">
        <v>63</v>
      </c>
      <c r="K11" s="3">
        <v>17</v>
      </c>
      <c r="M11" s="3">
        <v>17</v>
      </c>
      <c r="O11" s="3">
        <v>500000</v>
      </c>
      <c r="Q11" s="3">
        <v>477586546860</v>
      </c>
      <c r="S11" s="3">
        <v>499409465625</v>
      </c>
      <c r="U11" s="3">
        <v>0</v>
      </c>
      <c r="W11" s="3">
        <v>0</v>
      </c>
      <c r="Y11" s="3">
        <v>0</v>
      </c>
      <c r="AA11" s="3">
        <v>0</v>
      </c>
      <c r="AC11" s="3">
        <v>500000</v>
      </c>
      <c r="AE11" s="3">
        <v>999000</v>
      </c>
      <c r="AG11" s="3">
        <v>477586546860</v>
      </c>
      <c r="AI11" s="3">
        <v>499409465625</v>
      </c>
      <c r="AK11" s="6">
        <f>AI11/سهام!$AI$4</f>
        <v>8.3918291120035501E-2</v>
      </c>
    </row>
    <row r="12" spans="1:37" ht="21" x14ac:dyDescent="0.25">
      <c r="A12" s="4" t="s">
        <v>64</v>
      </c>
      <c r="C12" s="3" t="s">
        <v>55</v>
      </c>
      <c r="E12" s="3" t="s">
        <v>55</v>
      </c>
      <c r="G12" s="3" t="s">
        <v>65</v>
      </c>
      <c r="I12" s="3" t="s">
        <v>66</v>
      </c>
      <c r="K12" s="3">
        <v>16</v>
      </c>
      <c r="M12" s="3">
        <v>16</v>
      </c>
      <c r="O12" s="3">
        <v>7500</v>
      </c>
      <c r="Q12" s="3">
        <v>7099061470</v>
      </c>
      <c r="S12" s="3">
        <v>7239127670</v>
      </c>
      <c r="U12" s="3">
        <v>0</v>
      </c>
      <c r="W12" s="3">
        <v>0</v>
      </c>
      <c r="Y12" s="3">
        <v>0</v>
      </c>
      <c r="AA12" s="3">
        <v>0</v>
      </c>
      <c r="AC12" s="3">
        <v>7500</v>
      </c>
      <c r="AE12" s="3">
        <v>965392</v>
      </c>
      <c r="AG12" s="3">
        <v>7099061470</v>
      </c>
      <c r="AI12" s="3">
        <v>7239127670</v>
      </c>
      <c r="AK12" s="6">
        <f>AI12/سهام!$AI$4</f>
        <v>1.2164271306029358E-3</v>
      </c>
    </row>
    <row r="13" spans="1:37" ht="21" x14ac:dyDescent="0.25">
      <c r="A13" s="4" t="s">
        <v>67</v>
      </c>
      <c r="C13" s="3" t="s">
        <v>55</v>
      </c>
      <c r="E13" s="3" t="s">
        <v>55</v>
      </c>
      <c r="G13" s="3" t="s">
        <v>68</v>
      </c>
      <c r="I13" s="3" t="s">
        <v>69</v>
      </c>
      <c r="K13" s="3">
        <v>20</v>
      </c>
      <c r="M13" s="3">
        <v>20</v>
      </c>
      <c r="O13" s="3">
        <v>575000</v>
      </c>
      <c r="Q13" s="3">
        <v>566395000000</v>
      </c>
      <c r="S13" s="3">
        <v>572596198125</v>
      </c>
      <c r="U13" s="3">
        <v>0</v>
      </c>
      <c r="W13" s="3">
        <v>0</v>
      </c>
      <c r="Y13" s="3">
        <v>0</v>
      </c>
      <c r="AA13" s="3">
        <v>0</v>
      </c>
      <c r="AC13" s="3">
        <v>575000</v>
      </c>
      <c r="AE13" s="3">
        <v>996000</v>
      </c>
      <c r="AG13" s="3">
        <v>566395000000</v>
      </c>
      <c r="AI13" s="3">
        <v>572596198125</v>
      </c>
      <c r="AK13" s="6">
        <f>AI13/سهام!$AI$4</f>
        <v>9.6216226875764421E-2</v>
      </c>
    </row>
    <row r="14" spans="1:37" ht="21" x14ac:dyDescent="0.25">
      <c r="A14" s="4" t="s">
        <v>70</v>
      </c>
      <c r="C14" s="3" t="s">
        <v>55</v>
      </c>
      <c r="E14" s="3" t="s">
        <v>55</v>
      </c>
      <c r="G14" s="3" t="s">
        <v>71</v>
      </c>
      <c r="I14" s="3" t="s">
        <v>72</v>
      </c>
      <c r="K14" s="3">
        <v>19</v>
      </c>
      <c r="M14" s="3">
        <v>19</v>
      </c>
      <c r="O14" s="3">
        <v>790029</v>
      </c>
      <c r="Q14" s="3">
        <v>774411874056</v>
      </c>
      <c r="S14" s="3">
        <v>782855823559</v>
      </c>
      <c r="U14" s="3">
        <v>0</v>
      </c>
      <c r="W14" s="3">
        <v>0</v>
      </c>
      <c r="Y14" s="3">
        <v>0</v>
      </c>
      <c r="AA14" s="3">
        <v>0</v>
      </c>
      <c r="AC14" s="3">
        <v>790029</v>
      </c>
      <c r="AE14" s="3">
        <v>991100</v>
      </c>
      <c r="AG14" s="3">
        <v>774411874056</v>
      </c>
      <c r="AI14" s="3">
        <v>782855823559</v>
      </c>
      <c r="AK14" s="6">
        <f>AI14/سهام!$AI$4</f>
        <v>0.13154721211425638</v>
      </c>
    </row>
    <row r="15" spans="1:37" ht="21" x14ac:dyDescent="0.25">
      <c r="A15" s="4" t="s">
        <v>73</v>
      </c>
      <c r="C15" s="3" t="s">
        <v>55</v>
      </c>
      <c r="E15" s="3" t="s">
        <v>55</v>
      </c>
      <c r="G15" s="3" t="s">
        <v>74</v>
      </c>
      <c r="I15" s="3" t="s">
        <v>75</v>
      </c>
      <c r="K15" s="3">
        <v>18</v>
      </c>
      <c r="M15" s="3">
        <v>18</v>
      </c>
      <c r="O15" s="3">
        <v>100830</v>
      </c>
      <c r="Q15" s="3">
        <v>130014463173</v>
      </c>
      <c r="S15" s="3">
        <v>137700495097</v>
      </c>
      <c r="U15" s="3">
        <v>0</v>
      </c>
      <c r="W15" s="3">
        <v>0</v>
      </c>
      <c r="Y15" s="3">
        <v>0</v>
      </c>
      <c r="AA15" s="3">
        <v>0</v>
      </c>
      <c r="AC15" s="3">
        <v>100830</v>
      </c>
      <c r="AE15" s="3">
        <v>1384989</v>
      </c>
      <c r="AG15" s="3">
        <v>130014463173</v>
      </c>
      <c r="AI15" s="3">
        <v>139547281716</v>
      </c>
      <c r="AK15" s="6">
        <f>AI15/سهام!$AI$4</f>
        <v>2.3448833508586734E-2</v>
      </c>
    </row>
    <row r="16" spans="1:37" ht="19.5" thickBot="1" x14ac:dyDescent="0.3">
      <c r="O16" s="5">
        <f>SUM(O9:O15)</f>
        <v>2932302</v>
      </c>
      <c r="Q16" s="5">
        <f>SUM(Q9:Q15)</f>
        <v>2895235021136</v>
      </c>
      <c r="S16" s="5">
        <f>SUM(S9:S15)</f>
        <v>2908806789628</v>
      </c>
      <c r="U16" s="5">
        <f>SUM(U9:U15)</f>
        <v>0</v>
      </c>
      <c r="W16" s="5">
        <f>SUM(W9:W15)</f>
        <v>0</v>
      </c>
      <c r="Y16" s="5">
        <f>SUM(Y9:Y15)</f>
        <v>0</v>
      </c>
      <c r="AA16" s="5">
        <f>SUM(AA9:AA15)</f>
        <v>0</v>
      </c>
      <c r="AC16" s="5">
        <f>SUM(AC9:AC15)</f>
        <v>2932302</v>
      </c>
      <c r="AE16" s="5">
        <f>SUM(AE9:AE15)</f>
        <v>6941481</v>
      </c>
      <c r="AG16" s="5">
        <f>SUM(AG9:AG15)</f>
        <v>2895235021136</v>
      </c>
      <c r="AI16" s="5">
        <f>SUM(AI9:AI15)</f>
        <v>2904378311145</v>
      </c>
      <c r="AK16" s="7">
        <f>SUM(AK9:AK15)</f>
        <v>0.48803733491987344</v>
      </c>
    </row>
    <row r="17" ht="19.5" thickTop="1" x14ac:dyDescent="0.25"/>
  </sheetData>
  <sheetProtection algorithmName="SHA-512" hashValue="R3SmOD6AK9YzBZpjB1035uhzj5gs9YG69Mx9MDcsG56F8v0+oJdZ+RbO1DE5vR3c9ArxaAwI1Xp4ooTFHI1pkQ==" saltValue="LkS+U+2xeBl/QOSCnEo7Kg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scale="2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8"/>
  <sheetViews>
    <sheetView rightToLeft="1" view="pageBreakPreview" zoomScale="60" zoomScaleNormal="100" workbookViewId="0">
      <selection activeCell="Q43" sqref="Q43"/>
    </sheetView>
  </sheetViews>
  <sheetFormatPr defaultRowHeight="18.75" x14ac:dyDescent="0.25"/>
  <cols>
    <col min="1" max="1" width="25.140625" style="3" bestFit="1" customWidth="1"/>
    <col min="2" max="2" width="1" style="3" customWidth="1"/>
    <col min="3" max="3" width="22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9.85546875" style="3" bestFit="1" customWidth="1"/>
    <col min="12" max="12" width="1" style="3" customWidth="1"/>
    <col min="13" max="13" width="18.42578125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20.140625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5" t="s">
        <v>77</v>
      </c>
      <c r="C6" s="16" t="s">
        <v>78</v>
      </c>
      <c r="D6" s="16" t="s">
        <v>78</v>
      </c>
      <c r="E6" s="16" t="s">
        <v>78</v>
      </c>
      <c r="F6" s="16" t="s">
        <v>78</v>
      </c>
      <c r="G6" s="16" t="s">
        <v>78</v>
      </c>
      <c r="H6" s="16" t="s">
        <v>78</v>
      </c>
      <c r="I6" s="16" t="s">
        <v>78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25">
      <c r="A7" s="16" t="s">
        <v>77</v>
      </c>
      <c r="C7" s="16" t="s">
        <v>79</v>
      </c>
      <c r="E7" s="16" t="s">
        <v>80</v>
      </c>
      <c r="G7" s="16" t="s">
        <v>81</v>
      </c>
      <c r="I7" s="16" t="s">
        <v>52</v>
      </c>
      <c r="K7" s="16" t="s">
        <v>82</v>
      </c>
      <c r="M7" s="16" t="s">
        <v>83</v>
      </c>
      <c r="O7" s="16" t="s">
        <v>84</v>
      </c>
      <c r="Q7" s="16" t="s">
        <v>82</v>
      </c>
      <c r="S7" s="16" t="s">
        <v>76</v>
      </c>
    </row>
    <row r="8" spans="1:19" ht="21" x14ac:dyDescent="0.25">
      <c r="A8" s="4" t="s">
        <v>85</v>
      </c>
      <c r="C8" s="3" t="s">
        <v>86</v>
      </c>
      <c r="E8" s="3" t="s">
        <v>87</v>
      </c>
      <c r="G8" s="3" t="s">
        <v>88</v>
      </c>
      <c r="I8" s="3">
        <v>0</v>
      </c>
      <c r="K8" s="3">
        <v>756370</v>
      </c>
      <c r="M8" s="3">
        <v>108142285581</v>
      </c>
      <c r="O8" s="3">
        <v>79230500000</v>
      </c>
      <c r="Q8" s="3">
        <v>28912541951</v>
      </c>
      <c r="S8" s="6">
        <f>Q8/سهام!$AI$4</f>
        <v>4.8583202351357253E-3</v>
      </c>
    </row>
    <row r="9" spans="1:19" ht="21" x14ac:dyDescent="0.25">
      <c r="A9" s="4" t="s">
        <v>85</v>
      </c>
      <c r="C9" s="3" t="s">
        <v>89</v>
      </c>
      <c r="E9" s="3" t="s">
        <v>90</v>
      </c>
      <c r="G9" s="3" t="s">
        <v>91</v>
      </c>
      <c r="I9" s="3">
        <v>0</v>
      </c>
      <c r="K9" s="3">
        <v>30000000</v>
      </c>
      <c r="M9" s="3">
        <v>0</v>
      </c>
      <c r="O9" s="3">
        <v>0</v>
      </c>
      <c r="Q9" s="3">
        <v>30000000</v>
      </c>
      <c r="S9" s="6">
        <f>Q9/سهام!$AI$4</f>
        <v>5.0410512953542198E-6</v>
      </c>
    </row>
    <row r="10" spans="1:19" ht="21" x14ac:dyDescent="0.25">
      <c r="A10" s="4" t="s">
        <v>92</v>
      </c>
      <c r="C10" s="3" t="s">
        <v>93</v>
      </c>
      <c r="E10" s="3" t="s">
        <v>87</v>
      </c>
      <c r="G10" s="3" t="s">
        <v>94</v>
      </c>
      <c r="I10" s="3">
        <v>0</v>
      </c>
      <c r="K10" s="3">
        <v>30542842968</v>
      </c>
      <c r="M10" s="3">
        <v>252203367811</v>
      </c>
      <c r="O10" s="3">
        <v>268644647866</v>
      </c>
      <c r="Q10" s="3">
        <v>14101562913</v>
      </c>
      <c r="S10" s="6">
        <f>Q10/سهام!$AI$4</f>
        <v>2.3695567329699223E-3</v>
      </c>
    </row>
    <row r="11" spans="1:19" ht="21" x14ac:dyDescent="0.25">
      <c r="A11" s="4" t="s">
        <v>95</v>
      </c>
      <c r="C11" s="3" t="s">
        <v>96</v>
      </c>
      <c r="E11" s="3" t="s">
        <v>87</v>
      </c>
      <c r="G11" s="3" t="s">
        <v>97</v>
      </c>
      <c r="I11" s="3">
        <v>0</v>
      </c>
      <c r="K11" s="3">
        <v>579128</v>
      </c>
      <c r="M11" s="3">
        <v>4919</v>
      </c>
      <c r="O11" s="3">
        <v>0</v>
      </c>
      <c r="Q11" s="3">
        <v>584047</v>
      </c>
      <c r="S11" s="6">
        <f>Q11/سهام!$AI$4</f>
        <v>9.8140362863258201E-8</v>
      </c>
    </row>
    <row r="12" spans="1:19" ht="21" x14ac:dyDescent="0.25">
      <c r="A12" s="4" t="s">
        <v>98</v>
      </c>
      <c r="C12" s="3" t="s">
        <v>99</v>
      </c>
      <c r="E12" s="3" t="s">
        <v>87</v>
      </c>
      <c r="G12" s="3" t="s">
        <v>100</v>
      </c>
      <c r="I12" s="3">
        <v>0</v>
      </c>
      <c r="K12" s="3">
        <v>12306357373</v>
      </c>
      <c r="M12" s="3">
        <v>12298087965</v>
      </c>
      <c r="O12" s="3">
        <v>12305677373</v>
      </c>
      <c r="Q12" s="3">
        <v>12298767965</v>
      </c>
      <c r="S12" s="6">
        <f>Q12/سهام!$AI$4</f>
        <v>2.0666240060408076E-3</v>
      </c>
    </row>
    <row r="13" spans="1:19" ht="21" x14ac:dyDescent="0.25">
      <c r="A13" s="4" t="s">
        <v>101</v>
      </c>
      <c r="C13" s="3" t="s">
        <v>102</v>
      </c>
      <c r="E13" s="3" t="s">
        <v>103</v>
      </c>
      <c r="G13" s="3" t="s">
        <v>104</v>
      </c>
      <c r="I13" s="3">
        <v>18</v>
      </c>
      <c r="K13" s="3">
        <v>267000000000</v>
      </c>
      <c r="M13" s="3">
        <v>0</v>
      </c>
      <c r="O13" s="3">
        <v>0</v>
      </c>
      <c r="Q13" s="3">
        <v>267000000000</v>
      </c>
      <c r="S13" s="6">
        <f>Q13/سهام!$AI$4</f>
        <v>4.4865356528652554E-2</v>
      </c>
    </row>
    <row r="14" spans="1:19" ht="21" x14ac:dyDescent="0.25">
      <c r="A14" s="4" t="s">
        <v>105</v>
      </c>
      <c r="C14" s="3" t="s">
        <v>106</v>
      </c>
      <c r="E14" s="3" t="s">
        <v>87</v>
      </c>
      <c r="G14" s="3" t="s">
        <v>104</v>
      </c>
      <c r="I14" s="3">
        <v>0</v>
      </c>
      <c r="K14" s="3">
        <v>114511</v>
      </c>
      <c r="M14" s="3">
        <v>0</v>
      </c>
      <c r="O14" s="3">
        <v>0</v>
      </c>
      <c r="Q14" s="3">
        <v>114511</v>
      </c>
      <c r="S14" s="6">
        <f>Q14/سهام!$AI$4</f>
        <v>1.9241860829410234E-8</v>
      </c>
    </row>
    <row r="15" spans="1:19" ht="21" x14ac:dyDescent="0.25">
      <c r="A15" s="4" t="s">
        <v>101</v>
      </c>
      <c r="C15" s="3" t="s">
        <v>107</v>
      </c>
      <c r="E15" s="3" t="s">
        <v>87</v>
      </c>
      <c r="G15" s="3" t="s">
        <v>104</v>
      </c>
      <c r="I15" s="3">
        <v>0</v>
      </c>
      <c r="K15" s="3">
        <v>536151873</v>
      </c>
      <c r="M15" s="3">
        <v>4539896085</v>
      </c>
      <c r="O15" s="3">
        <v>5075297958</v>
      </c>
      <c r="Q15" s="3">
        <v>750000</v>
      </c>
      <c r="S15" s="6">
        <f>Q15/سهام!$AI$4</f>
        <v>1.2602628238385549E-7</v>
      </c>
    </row>
    <row r="16" spans="1:19" ht="21" x14ac:dyDescent="0.25">
      <c r="A16" s="4" t="s">
        <v>95</v>
      </c>
      <c r="C16" s="3" t="s">
        <v>108</v>
      </c>
      <c r="E16" s="3" t="s">
        <v>90</v>
      </c>
      <c r="G16" s="3" t="s">
        <v>109</v>
      </c>
      <c r="I16" s="3">
        <v>0</v>
      </c>
      <c r="K16" s="3">
        <v>1100000</v>
      </c>
      <c r="M16" s="3">
        <v>0</v>
      </c>
      <c r="O16" s="3">
        <v>0</v>
      </c>
      <c r="Q16" s="3">
        <v>1100000</v>
      </c>
      <c r="S16" s="6">
        <f>Q16/سهام!$AI$4</f>
        <v>1.8483854749632139E-7</v>
      </c>
    </row>
    <row r="17" spans="1:19" ht="21" x14ac:dyDescent="0.25">
      <c r="A17" s="4" t="s">
        <v>101</v>
      </c>
      <c r="C17" s="3" t="s">
        <v>110</v>
      </c>
      <c r="E17" s="3" t="s">
        <v>90</v>
      </c>
      <c r="G17" s="3" t="s">
        <v>111</v>
      </c>
      <c r="I17" s="3">
        <v>0</v>
      </c>
      <c r="K17" s="3">
        <v>580000</v>
      </c>
      <c r="M17" s="3">
        <v>0</v>
      </c>
      <c r="O17" s="3">
        <v>0</v>
      </c>
      <c r="Q17" s="3">
        <v>580000</v>
      </c>
      <c r="S17" s="6">
        <f>Q17/سهام!$AI$4</f>
        <v>9.7460325043514916E-8</v>
      </c>
    </row>
    <row r="18" spans="1:19" ht="21" x14ac:dyDescent="0.25">
      <c r="A18" s="4" t="s">
        <v>105</v>
      </c>
      <c r="C18" s="3" t="s">
        <v>112</v>
      </c>
      <c r="E18" s="3" t="s">
        <v>90</v>
      </c>
      <c r="G18" s="3" t="s">
        <v>111</v>
      </c>
      <c r="I18" s="3">
        <v>0</v>
      </c>
      <c r="K18" s="3">
        <v>556000</v>
      </c>
      <c r="M18" s="3">
        <v>0</v>
      </c>
      <c r="O18" s="3">
        <v>0</v>
      </c>
      <c r="Q18" s="3">
        <v>556000</v>
      </c>
      <c r="S18" s="6">
        <f>Q18/سهام!$AI$4</f>
        <v>9.3427484007231533E-8</v>
      </c>
    </row>
    <row r="19" spans="1:19" ht="21" x14ac:dyDescent="0.25">
      <c r="A19" s="4" t="s">
        <v>113</v>
      </c>
      <c r="C19" s="3" t="s">
        <v>114</v>
      </c>
      <c r="E19" s="3" t="s">
        <v>87</v>
      </c>
      <c r="G19" s="3" t="s">
        <v>115</v>
      </c>
      <c r="I19" s="3">
        <v>0</v>
      </c>
      <c r="K19" s="3">
        <v>553828</v>
      </c>
      <c r="M19" s="3">
        <v>4664</v>
      </c>
      <c r="O19" s="3">
        <v>0</v>
      </c>
      <c r="Q19" s="3">
        <v>558492</v>
      </c>
      <c r="S19" s="6">
        <f>Q19/سهام!$AI$4</f>
        <v>9.3846227334832291E-8</v>
      </c>
    </row>
    <row r="20" spans="1:19" ht="21" x14ac:dyDescent="0.25">
      <c r="A20" s="4" t="s">
        <v>98</v>
      </c>
      <c r="C20" s="3" t="s">
        <v>116</v>
      </c>
      <c r="E20" s="3" t="s">
        <v>103</v>
      </c>
      <c r="G20" s="3" t="s">
        <v>117</v>
      </c>
      <c r="I20" s="3">
        <v>18</v>
      </c>
      <c r="K20" s="3">
        <v>424000000000</v>
      </c>
      <c r="M20" s="3">
        <v>0</v>
      </c>
      <c r="O20" s="3">
        <v>0</v>
      </c>
      <c r="Q20" s="3">
        <v>424000000000</v>
      </c>
      <c r="S20" s="6">
        <f>Q20/سهام!$AI$4</f>
        <v>7.1246858307672967E-2</v>
      </c>
    </row>
    <row r="21" spans="1:19" ht="21" x14ac:dyDescent="0.25">
      <c r="A21" s="4" t="s">
        <v>98</v>
      </c>
      <c r="C21" s="3" t="s">
        <v>118</v>
      </c>
      <c r="E21" s="3" t="s">
        <v>103</v>
      </c>
      <c r="G21" s="3" t="s">
        <v>117</v>
      </c>
      <c r="I21" s="3">
        <v>18</v>
      </c>
      <c r="K21" s="3">
        <v>300000000000</v>
      </c>
      <c r="M21" s="3">
        <v>0</v>
      </c>
      <c r="O21" s="3">
        <v>0</v>
      </c>
      <c r="Q21" s="3">
        <v>300000000000</v>
      </c>
      <c r="S21" s="6">
        <f>Q21/سهام!$AI$4</f>
        <v>5.0410512953542194E-2</v>
      </c>
    </row>
    <row r="22" spans="1:19" ht="21" x14ac:dyDescent="0.25">
      <c r="A22" s="4" t="s">
        <v>119</v>
      </c>
      <c r="C22" s="3" t="s">
        <v>120</v>
      </c>
      <c r="E22" s="3" t="s">
        <v>87</v>
      </c>
      <c r="G22" s="3" t="s">
        <v>121</v>
      </c>
      <c r="I22" s="3">
        <v>0</v>
      </c>
      <c r="K22" s="3">
        <v>2237685</v>
      </c>
      <c r="M22" s="3">
        <v>142452443663</v>
      </c>
      <c r="O22" s="3">
        <v>142000770000</v>
      </c>
      <c r="Q22" s="3">
        <v>453911348</v>
      </c>
      <c r="S22" s="6">
        <f>Q22/سهام!$AI$4</f>
        <v>7.6273012960379331E-5</v>
      </c>
    </row>
    <row r="23" spans="1:19" ht="21" x14ac:dyDescent="0.25">
      <c r="A23" s="4" t="s">
        <v>119</v>
      </c>
      <c r="C23" s="3" t="s">
        <v>122</v>
      </c>
      <c r="E23" s="3" t="s">
        <v>103</v>
      </c>
      <c r="G23" s="3" t="s">
        <v>121</v>
      </c>
      <c r="I23" s="3">
        <v>18</v>
      </c>
      <c r="K23" s="3">
        <v>283000000000</v>
      </c>
      <c r="M23" s="3">
        <v>0</v>
      </c>
      <c r="O23" s="3">
        <v>138000000000</v>
      </c>
      <c r="Q23" s="3">
        <v>145000000000</v>
      </c>
      <c r="S23" s="6">
        <f>Q23/سهام!$AI$4</f>
        <v>2.4365081260878729E-2</v>
      </c>
    </row>
    <row r="24" spans="1:19" ht="21" x14ac:dyDescent="0.25">
      <c r="A24" s="4" t="s">
        <v>123</v>
      </c>
      <c r="C24" s="3" t="s">
        <v>124</v>
      </c>
      <c r="E24" s="3" t="s">
        <v>103</v>
      </c>
      <c r="G24" s="3" t="s">
        <v>125</v>
      </c>
      <c r="I24" s="3">
        <v>18</v>
      </c>
      <c r="K24" s="3">
        <v>800000000000</v>
      </c>
      <c r="M24" s="3">
        <v>0</v>
      </c>
      <c r="O24" s="3">
        <v>0</v>
      </c>
      <c r="Q24" s="3">
        <v>800000000000</v>
      </c>
      <c r="S24" s="6">
        <f>Q24/سهام!$AI$4</f>
        <v>0.13442803454277918</v>
      </c>
    </row>
    <row r="25" spans="1:19" ht="21" x14ac:dyDescent="0.25">
      <c r="A25" s="4" t="s">
        <v>126</v>
      </c>
      <c r="C25" s="3" t="s">
        <v>127</v>
      </c>
      <c r="E25" s="3" t="s">
        <v>103</v>
      </c>
      <c r="G25" s="3" t="s">
        <v>128</v>
      </c>
      <c r="I25" s="3">
        <v>18</v>
      </c>
      <c r="K25" s="3">
        <v>120000000000</v>
      </c>
      <c r="M25" s="3">
        <v>0</v>
      </c>
      <c r="O25" s="3">
        <v>0</v>
      </c>
      <c r="Q25" s="3">
        <v>120000000000</v>
      </c>
      <c r="S25" s="6">
        <f>Q25/سهام!$AI$4</f>
        <v>2.0164205181416879E-2</v>
      </c>
    </row>
    <row r="26" spans="1:19" ht="21" x14ac:dyDescent="0.25">
      <c r="A26" s="4" t="s">
        <v>129</v>
      </c>
      <c r="C26" s="3" t="s">
        <v>130</v>
      </c>
      <c r="E26" s="3" t="s">
        <v>87</v>
      </c>
      <c r="G26" s="3" t="s">
        <v>131</v>
      </c>
      <c r="I26" s="3">
        <v>0</v>
      </c>
      <c r="K26" s="3">
        <v>1000000</v>
      </c>
      <c r="M26" s="3">
        <v>0</v>
      </c>
      <c r="O26" s="3">
        <v>0</v>
      </c>
      <c r="Q26" s="3">
        <v>1000000</v>
      </c>
      <c r="S26" s="6">
        <f>Q26/سهام!$AI$4</f>
        <v>1.6803504317847398E-7</v>
      </c>
    </row>
    <row r="27" spans="1:19" ht="19.5" thickBot="1" x14ac:dyDescent="0.3">
      <c r="K27" s="5">
        <f>SUM(K8:K26)</f>
        <v>2237422829736</v>
      </c>
      <c r="M27" s="5">
        <f>SUM(M8:M26)</f>
        <v>519636090688</v>
      </c>
      <c r="O27" s="5">
        <f>SUM(O8:O26)</f>
        <v>645256893197</v>
      </c>
      <c r="Q27" s="5">
        <f>SUM(Q8:Q26)</f>
        <v>2111802027227</v>
      </c>
      <c r="S27" s="7">
        <f>SUM(S8:S26)</f>
        <v>0.35485674482947777</v>
      </c>
    </row>
    <row r="28" spans="1:19" ht="19.5" thickTop="1" x14ac:dyDescent="0.25"/>
  </sheetData>
  <sheetProtection algorithmName="SHA-512" hashValue="ssKJiwg0eZ8rcSstlePHynOys//ZJam0Y+88Y7KwTMmB826EyR2MVCtmPrB9wrTAFpsANdcMuE99rXYL0OG7jw==" saltValue="o9JUWZDWnVC6CO6/oTgSxg==" spinCount="100000" sheet="1" objects="1" scenarios="1" selectLockedCells="1" autoFilter="0" selectUnlockedCells="1"/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2"/>
  <sheetViews>
    <sheetView rightToLeft="1" view="pageBreakPreview" zoomScale="60" zoomScaleNormal="100" workbookViewId="0">
      <selection activeCell="AE12" sqref="AE12"/>
    </sheetView>
  </sheetViews>
  <sheetFormatPr defaultRowHeight="18.75" x14ac:dyDescent="0.25"/>
  <cols>
    <col min="1" max="1" width="33" style="3" customWidth="1"/>
    <col min="2" max="2" width="1" style="3" customWidth="1"/>
    <col min="3" max="3" width="20.5703125" style="3" bestFit="1" customWidth="1"/>
    <col min="4" max="4" width="1" style="3" customWidth="1"/>
    <col min="5" max="5" width="19.42578125" style="3" bestFit="1" customWidth="1"/>
    <col min="6" max="6" width="1" style="3" customWidth="1"/>
    <col min="7" max="7" width="11.570312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8.2851562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18.425781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6" t="s">
        <v>133</v>
      </c>
      <c r="B6" s="16" t="s">
        <v>133</v>
      </c>
      <c r="C6" s="16" t="s">
        <v>133</v>
      </c>
      <c r="D6" s="16" t="s">
        <v>133</v>
      </c>
      <c r="E6" s="16" t="s">
        <v>133</v>
      </c>
      <c r="F6" s="16" t="s">
        <v>133</v>
      </c>
      <c r="G6" s="16" t="s">
        <v>133</v>
      </c>
      <c r="I6" s="16" t="s">
        <v>134</v>
      </c>
      <c r="J6" s="16" t="s">
        <v>134</v>
      </c>
      <c r="K6" s="16" t="s">
        <v>134</v>
      </c>
      <c r="L6" s="16" t="s">
        <v>134</v>
      </c>
      <c r="M6" s="16" t="s">
        <v>134</v>
      </c>
      <c r="O6" s="16" t="s">
        <v>135</v>
      </c>
      <c r="P6" s="16" t="s">
        <v>135</v>
      </c>
      <c r="Q6" s="16" t="s">
        <v>135</v>
      </c>
      <c r="R6" s="16" t="s">
        <v>135</v>
      </c>
      <c r="S6" s="16" t="s">
        <v>135</v>
      </c>
    </row>
    <row r="7" spans="1:19" ht="30" x14ac:dyDescent="0.25">
      <c r="A7" s="16" t="s">
        <v>136</v>
      </c>
      <c r="C7" s="16" t="s">
        <v>137</v>
      </c>
      <c r="E7" s="16" t="s">
        <v>51</v>
      </c>
      <c r="G7" s="16" t="s">
        <v>52</v>
      </c>
      <c r="I7" s="16" t="s">
        <v>138</v>
      </c>
      <c r="K7" s="16" t="s">
        <v>139</v>
      </c>
      <c r="M7" s="16" t="s">
        <v>140</v>
      </c>
      <c r="O7" s="16" t="s">
        <v>138</v>
      </c>
      <c r="Q7" s="16" t="s">
        <v>139</v>
      </c>
      <c r="S7" s="16" t="s">
        <v>140</v>
      </c>
    </row>
    <row r="8" spans="1:19" ht="21" x14ac:dyDescent="0.25">
      <c r="A8" s="4" t="s">
        <v>141</v>
      </c>
      <c r="C8" s="3" t="s">
        <v>142</v>
      </c>
      <c r="E8" s="3" t="s">
        <v>143</v>
      </c>
      <c r="G8" s="3">
        <v>18</v>
      </c>
      <c r="I8" s="3">
        <v>0</v>
      </c>
      <c r="K8" s="3" t="s">
        <v>142</v>
      </c>
      <c r="M8" s="3">
        <v>0</v>
      </c>
      <c r="O8" s="3">
        <v>667625832</v>
      </c>
      <c r="Q8" s="3" t="s">
        <v>142</v>
      </c>
      <c r="S8" s="3">
        <v>667625832</v>
      </c>
    </row>
    <row r="9" spans="1:19" ht="21" x14ac:dyDescent="0.25">
      <c r="A9" s="4" t="s">
        <v>67</v>
      </c>
      <c r="C9" s="3" t="s">
        <v>142</v>
      </c>
      <c r="E9" s="3" t="s">
        <v>69</v>
      </c>
      <c r="G9" s="3">
        <v>20</v>
      </c>
      <c r="I9" s="3">
        <v>10003704287</v>
      </c>
      <c r="K9" s="3" t="s">
        <v>142</v>
      </c>
      <c r="M9" s="3">
        <v>10003704287</v>
      </c>
      <c r="O9" s="3">
        <v>35704251279</v>
      </c>
      <c r="Q9" s="3" t="s">
        <v>142</v>
      </c>
      <c r="S9" s="3">
        <v>35704251279</v>
      </c>
    </row>
    <row r="10" spans="1:19" ht="21" x14ac:dyDescent="0.25">
      <c r="A10" s="4" t="s">
        <v>144</v>
      </c>
      <c r="C10" s="3" t="s">
        <v>142</v>
      </c>
      <c r="E10" s="3" t="s">
        <v>145</v>
      </c>
      <c r="G10" s="3">
        <v>16</v>
      </c>
      <c r="I10" s="3">
        <v>0</v>
      </c>
      <c r="K10" s="3" t="s">
        <v>142</v>
      </c>
      <c r="M10" s="3">
        <v>0</v>
      </c>
      <c r="O10" s="3">
        <v>1817364567</v>
      </c>
      <c r="Q10" s="3" t="s">
        <v>142</v>
      </c>
      <c r="S10" s="3">
        <v>1817364567</v>
      </c>
    </row>
    <row r="11" spans="1:19" ht="21" x14ac:dyDescent="0.25">
      <c r="A11" s="4" t="s">
        <v>54</v>
      </c>
      <c r="C11" s="3" t="s">
        <v>142</v>
      </c>
      <c r="E11" s="3" t="s">
        <v>57</v>
      </c>
      <c r="G11" s="3">
        <v>16</v>
      </c>
      <c r="I11" s="3">
        <v>12270392882</v>
      </c>
      <c r="K11" s="3" t="s">
        <v>142</v>
      </c>
      <c r="M11" s="3">
        <v>12270392882</v>
      </c>
      <c r="O11" s="3">
        <v>48903054714</v>
      </c>
      <c r="Q11" s="3" t="s">
        <v>142</v>
      </c>
      <c r="S11" s="3">
        <v>48903054714</v>
      </c>
    </row>
    <row r="12" spans="1:19" ht="21" x14ac:dyDescent="0.25">
      <c r="A12" s="4" t="s">
        <v>70</v>
      </c>
      <c r="C12" s="3" t="s">
        <v>142</v>
      </c>
      <c r="E12" s="3" t="s">
        <v>72</v>
      </c>
      <c r="G12" s="3">
        <v>19</v>
      </c>
      <c r="I12" s="3">
        <v>13142860424</v>
      </c>
      <c r="K12" s="3" t="s">
        <v>142</v>
      </c>
      <c r="M12" s="3">
        <v>13142860424</v>
      </c>
      <c r="O12" s="3">
        <v>49726181353</v>
      </c>
      <c r="Q12" s="3" t="s">
        <v>142</v>
      </c>
      <c r="S12" s="3">
        <v>49726181353</v>
      </c>
    </row>
    <row r="13" spans="1:19" ht="21" x14ac:dyDescent="0.25">
      <c r="A13" s="4" t="s">
        <v>64</v>
      </c>
      <c r="C13" s="3" t="s">
        <v>142</v>
      </c>
      <c r="E13" s="3" t="s">
        <v>66</v>
      </c>
      <c r="G13" s="3">
        <v>16</v>
      </c>
      <c r="I13" s="3">
        <v>99783007</v>
      </c>
      <c r="K13" s="3" t="s">
        <v>142</v>
      </c>
      <c r="M13" s="3">
        <v>99783007</v>
      </c>
      <c r="O13" s="3">
        <v>401421705</v>
      </c>
      <c r="Q13" s="3" t="s">
        <v>142</v>
      </c>
      <c r="S13" s="3">
        <v>401421705</v>
      </c>
    </row>
    <row r="14" spans="1:19" ht="21" x14ac:dyDescent="0.25">
      <c r="A14" s="4" t="s">
        <v>61</v>
      </c>
      <c r="C14" s="3" t="s">
        <v>142</v>
      </c>
      <c r="E14" s="3" t="s">
        <v>63</v>
      </c>
      <c r="G14" s="3">
        <v>17</v>
      </c>
      <c r="I14" s="3">
        <v>7413458770</v>
      </c>
      <c r="K14" s="3" t="s">
        <v>142</v>
      </c>
      <c r="M14" s="3">
        <v>7413458770</v>
      </c>
      <c r="O14" s="3">
        <v>29241134403</v>
      </c>
      <c r="Q14" s="3" t="s">
        <v>142</v>
      </c>
      <c r="S14" s="3">
        <v>29241134403</v>
      </c>
    </row>
    <row r="15" spans="1:19" ht="21" x14ac:dyDescent="0.25">
      <c r="A15" s="4" t="s">
        <v>85</v>
      </c>
      <c r="C15" s="3">
        <v>1</v>
      </c>
      <c r="E15" s="3" t="s">
        <v>142</v>
      </c>
      <c r="G15" s="3">
        <v>0</v>
      </c>
      <c r="I15" s="3">
        <v>6370</v>
      </c>
      <c r="K15" s="3">
        <v>0</v>
      </c>
      <c r="M15" s="3">
        <v>6370</v>
      </c>
      <c r="O15" s="3">
        <v>12740</v>
      </c>
      <c r="Q15" s="3">
        <v>0</v>
      </c>
      <c r="S15" s="3">
        <v>12740</v>
      </c>
    </row>
    <row r="16" spans="1:19" ht="21" x14ac:dyDescent="0.25">
      <c r="A16" s="4" t="s">
        <v>92</v>
      </c>
      <c r="C16" s="3">
        <v>31</v>
      </c>
      <c r="E16" s="3" t="s">
        <v>142</v>
      </c>
      <c r="G16" s="3">
        <v>0</v>
      </c>
      <c r="I16" s="3">
        <v>0</v>
      </c>
      <c r="K16" s="3">
        <v>0</v>
      </c>
      <c r="M16" s="3">
        <v>0</v>
      </c>
      <c r="O16" s="3">
        <v>2292331</v>
      </c>
      <c r="Q16" s="3">
        <v>0</v>
      </c>
      <c r="S16" s="3">
        <v>2292331</v>
      </c>
    </row>
    <row r="17" spans="1:19" ht="21" x14ac:dyDescent="0.25">
      <c r="A17" s="4" t="s">
        <v>95</v>
      </c>
      <c r="C17" s="3">
        <v>31</v>
      </c>
      <c r="E17" s="3" t="s">
        <v>142</v>
      </c>
      <c r="G17" s="3">
        <v>0</v>
      </c>
      <c r="I17" s="3">
        <v>4919</v>
      </c>
      <c r="K17" s="3">
        <v>0</v>
      </c>
      <c r="M17" s="3">
        <v>4919</v>
      </c>
      <c r="O17" s="3">
        <v>27391</v>
      </c>
      <c r="Q17" s="3">
        <v>0</v>
      </c>
      <c r="S17" s="3">
        <v>27391</v>
      </c>
    </row>
    <row r="18" spans="1:19" ht="21" x14ac:dyDescent="0.25">
      <c r="A18" s="4" t="s">
        <v>98</v>
      </c>
      <c r="C18" s="3">
        <v>20</v>
      </c>
      <c r="E18" s="3" t="s">
        <v>142</v>
      </c>
      <c r="G18" s="3">
        <v>0</v>
      </c>
      <c r="I18" s="3">
        <v>5775</v>
      </c>
      <c r="K18" s="3">
        <v>0</v>
      </c>
      <c r="M18" s="3">
        <v>5775</v>
      </c>
      <c r="O18" s="3">
        <v>12144</v>
      </c>
      <c r="Q18" s="3">
        <v>0</v>
      </c>
      <c r="S18" s="3">
        <v>12144</v>
      </c>
    </row>
    <row r="19" spans="1:19" ht="21" x14ac:dyDescent="0.25">
      <c r="A19" s="4" t="s">
        <v>101</v>
      </c>
      <c r="C19" s="3">
        <v>6</v>
      </c>
      <c r="E19" s="3" t="s">
        <v>142</v>
      </c>
      <c r="G19" s="3">
        <v>18</v>
      </c>
      <c r="I19" s="3">
        <v>4081808192</v>
      </c>
      <c r="K19" s="3">
        <v>-1338006</v>
      </c>
      <c r="M19" s="3">
        <v>4083146198</v>
      </c>
      <c r="O19" s="3">
        <v>19471396889</v>
      </c>
      <c r="Q19" s="3">
        <v>6363163</v>
      </c>
      <c r="S19" s="3">
        <v>19465033726</v>
      </c>
    </row>
    <row r="20" spans="1:19" ht="21" x14ac:dyDescent="0.25">
      <c r="A20" s="4" t="s">
        <v>105</v>
      </c>
      <c r="C20" s="3">
        <v>6</v>
      </c>
      <c r="E20" s="3" t="s">
        <v>142</v>
      </c>
      <c r="G20" s="3">
        <v>18</v>
      </c>
      <c r="I20" s="3">
        <v>0</v>
      </c>
      <c r="K20" s="3">
        <v>0</v>
      </c>
      <c r="M20" s="3">
        <v>0</v>
      </c>
      <c r="O20" s="3">
        <v>8806721281</v>
      </c>
      <c r="Q20" s="3">
        <v>394175</v>
      </c>
      <c r="S20" s="3">
        <v>8806327106</v>
      </c>
    </row>
    <row r="21" spans="1:19" ht="21" x14ac:dyDescent="0.25">
      <c r="A21" s="4" t="s">
        <v>105</v>
      </c>
      <c r="C21" s="3">
        <v>17</v>
      </c>
      <c r="E21" s="3" t="s">
        <v>142</v>
      </c>
      <c r="G21" s="3">
        <v>0</v>
      </c>
      <c r="I21" s="3">
        <v>0</v>
      </c>
      <c r="K21" s="3">
        <v>0</v>
      </c>
      <c r="M21" s="3">
        <v>0</v>
      </c>
      <c r="O21" s="3">
        <v>882116</v>
      </c>
      <c r="Q21" s="3">
        <v>0</v>
      </c>
      <c r="S21" s="3">
        <v>882116</v>
      </c>
    </row>
    <row r="22" spans="1:19" ht="21" x14ac:dyDescent="0.25">
      <c r="A22" s="4" t="s">
        <v>101</v>
      </c>
      <c r="C22" s="3">
        <v>6</v>
      </c>
      <c r="E22" s="3" t="s">
        <v>142</v>
      </c>
      <c r="G22" s="3">
        <v>0</v>
      </c>
      <c r="I22" s="3">
        <v>4553619</v>
      </c>
      <c r="K22" s="3">
        <v>0</v>
      </c>
      <c r="M22" s="3">
        <v>4553619</v>
      </c>
      <c r="O22" s="3">
        <v>4565681</v>
      </c>
      <c r="Q22" s="3">
        <v>0</v>
      </c>
      <c r="S22" s="3">
        <v>4565681</v>
      </c>
    </row>
    <row r="23" spans="1:19" ht="21" x14ac:dyDescent="0.25">
      <c r="A23" s="4" t="s">
        <v>113</v>
      </c>
      <c r="C23" s="3">
        <v>8</v>
      </c>
      <c r="E23" s="3" t="s">
        <v>142</v>
      </c>
      <c r="G23" s="3">
        <v>0</v>
      </c>
      <c r="I23" s="3">
        <v>4664</v>
      </c>
      <c r="K23" s="3">
        <v>0</v>
      </c>
      <c r="M23" s="3">
        <v>4664</v>
      </c>
      <c r="O23" s="3">
        <v>22054</v>
      </c>
      <c r="Q23" s="3">
        <v>0</v>
      </c>
      <c r="S23" s="3">
        <v>22054</v>
      </c>
    </row>
    <row r="24" spans="1:19" ht="21" x14ac:dyDescent="0.25">
      <c r="A24" s="4" t="s">
        <v>98</v>
      </c>
      <c r="C24" s="3">
        <v>31</v>
      </c>
      <c r="E24" s="3" t="s">
        <v>142</v>
      </c>
      <c r="G24" s="3">
        <v>18</v>
      </c>
      <c r="I24" s="3">
        <v>7202191777</v>
      </c>
      <c r="K24" s="3">
        <v>0</v>
      </c>
      <c r="M24" s="3">
        <v>7202191777</v>
      </c>
      <c r="O24" s="3">
        <v>29181199161</v>
      </c>
      <c r="Q24" s="3">
        <v>0</v>
      </c>
      <c r="S24" s="3">
        <v>29181199161</v>
      </c>
    </row>
    <row r="25" spans="1:19" ht="21" x14ac:dyDescent="0.25">
      <c r="A25" s="4" t="s">
        <v>98</v>
      </c>
      <c r="C25" s="3">
        <v>31</v>
      </c>
      <c r="E25" s="3" t="s">
        <v>142</v>
      </c>
      <c r="G25" s="3">
        <v>18</v>
      </c>
      <c r="I25" s="3">
        <v>5095890391</v>
      </c>
      <c r="K25" s="3">
        <v>0</v>
      </c>
      <c r="M25" s="3">
        <v>5095890391</v>
      </c>
      <c r="O25" s="3">
        <v>20205703953</v>
      </c>
      <c r="Q25" s="3">
        <v>0</v>
      </c>
      <c r="S25" s="3">
        <v>20205703953</v>
      </c>
    </row>
    <row r="26" spans="1:19" ht="21" x14ac:dyDescent="0.25">
      <c r="A26" s="4" t="s">
        <v>146</v>
      </c>
      <c r="C26" s="3">
        <v>31</v>
      </c>
      <c r="E26" s="3" t="s">
        <v>142</v>
      </c>
      <c r="G26" s="3">
        <v>18</v>
      </c>
      <c r="I26" s="3">
        <v>0</v>
      </c>
      <c r="K26" s="3">
        <v>0</v>
      </c>
      <c r="M26" s="3">
        <v>0</v>
      </c>
      <c r="O26" s="3">
        <v>893775034</v>
      </c>
      <c r="Q26" s="3">
        <v>0</v>
      </c>
      <c r="S26" s="3">
        <v>893775034</v>
      </c>
    </row>
    <row r="27" spans="1:19" ht="21" x14ac:dyDescent="0.25">
      <c r="A27" s="4" t="s">
        <v>119</v>
      </c>
      <c r="C27" s="3">
        <v>22</v>
      </c>
      <c r="E27" s="3" t="s">
        <v>142</v>
      </c>
      <c r="G27" s="3">
        <v>0</v>
      </c>
      <c r="I27" s="3">
        <v>19005</v>
      </c>
      <c r="K27" s="3">
        <v>0</v>
      </c>
      <c r="M27" s="3">
        <v>19005</v>
      </c>
      <c r="O27" s="3">
        <v>174499</v>
      </c>
      <c r="Q27" s="3">
        <v>0</v>
      </c>
      <c r="S27" s="3">
        <v>174499</v>
      </c>
    </row>
    <row r="28" spans="1:19" ht="21" x14ac:dyDescent="0.25">
      <c r="A28" s="4" t="s">
        <v>119</v>
      </c>
      <c r="C28" s="3">
        <v>23</v>
      </c>
      <c r="E28" s="3" t="s">
        <v>142</v>
      </c>
      <c r="G28" s="3">
        <v>18</v>
      </c>
      <c r="I28" s="3">
        <v>3773095868</v>
      </c>
      <c r="K28" s="3">
        <v>-7618847</v>
      </c>
      <c r="M28" s="3">
        <v>3780714715</v>
      </c>
      <c r="O28" s="3">
        <v>21097091304</v>
      </c>
      <c r="Q28" s="3">
        <v>4865977</v>
      </c>
      <c r="S28" s="3">
        <v>21092225327</v>
      </c>
    </row>
    <row r="29" spans="1:19" ht="21" x14ac:dyDescent="0.25">
      <c r="A29" s="4" t="s">
        <v>123</v>
      </c>
      <c r="C29" s="3">
        <v>28</v>
      </c>
      <c r="E29" s="3" t="s">
        <v>142</v>
      </c>
      <c r="G29" s="3">
        <v>18</v>
      </c>
      <c r="I29" s="3">
        <v>13589041084</v>
      </c>
      <c r="K29" s="3">
        <v>0</v>
      </c>
      <c r="M29" s="3">
        <v>13589041084</v>
      </c>
      <c r="O29" s="3">
        <v>54465154647</v>
      </c>
      <c r="Q29" s="3">
        <v>19871515</v>
      </c>
      <c r="S29" s="3">
        <v>54445283132</v>
      </c>
    </row>
    <row r="30" spans="1:19" ht="21" x14ac:dyDescent="0.25">
      <c r="A30" s="4" t="s">
        <v>126</v>
      </c>
      <c r="C30" s="3">
        <v>1</v>
      </c>
      <c r="E30" s="3" t="s">
        <v>142</v>
      </c>
      <c r="G30" s="3">
        <v>18</v>
      </c>
      <c r="I30" s="3">
        <v>1936438343</v>
      </c>
      <c r="K30" s="3">
        <v>1007485</v>
      </c>
      <c r="M30" s="3">
        <v>1935430858</v>
      </c>
      <c r="O30" s="3">
        <v>7740462482</v>
      </c>
      <c r="Q30" s="3">
        <v>1007485</v>
      </c>
      <c r="S30" s="3">
        <v>7739454997</v>
      </c>
    </row>
    <row r="31" spans="1:19" ht="19.5" thickBot="1" x14ac:dyDescent="0.3">
      <c r="I31" s="5">
        <f>SUM(I8:I30)</f>
        <v>78613259377</v>
      </c>
      <c r="K31" s="5">
        <f>SUM(K15:K30)</f>
        <v>-7949368</v>
      </c>
      <c r="M31" s="5">
        <f>SUM(M8:M30)</f>
        <v>78621208745</v>
      </c>
      <c r="O31" s="5">
        <f>SUM(O8:O30)</f>
        <v>328330527560</v>
      </c>
      <c r="Q31" s="5">
        <f>SUM(Q15:Q30)</f>
        <v>32502315</v>
      </c>
      <c r="S31" s="5">
        <f>SUM(S8:S30)</f>
        <v>328298025245</v>
      </c>
    </row>
    <row r="32" spans="1:19" ht="19.5" thickTop="1" x14ac:dyDescent="0.25"/>
  </sheetData>
  <sheetProtection algorithmName="SHA-512" hashValue="fJpY/nKoFWsJ63T+VlsuTKeOzpanqHXOM/V9oCSTNC+eDGDLZ9He1ZqEvilDxZvalNu2qM5EhS/vgjeOuwrwkA==" saltValue="IHSogryK0bDRHQ3jRRNmYg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view="pageBreakPreview" zoomScale="60" zoomScaleNormal="100" workbookViewId="0">
      <selection activeCell="Q22" sqref="Q22"/>
    </sheetView>
  </sheetViews>
  <sheetFormatPr defaultRowHeight="18.75" x14ac:dyDescent="0.25"/>
  <cols>
    <col min="1" max="1" width="27.285156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6.14062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30" x14ac:dyDescent="0.25">
      <c r="A6" s="15" t="s">
        <v>3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I6" s="16" t="s">
        <v>134</v>
      </c>
      <c r="J6" s="16" t="s">
        <v>134</v>
      </c>
      <c r="K6" s="16" t="s">
        <v>134</v>
      </c>
      <c r="L6" s="16" t="s">
        <v>134</v>
      </c>
      <c r="M6" s="16" t="s">
        <v>134</v>
      </c>
      <c r="O6" s="16" t="s">
        <v>135</v>
      </c>
      <c r="P6" s="16" t="s">
        <v>135</v>
      </c>
      <c r="Q6" s="16" t="s">
        <v>135</v>
      </c>
      <c r="R6" s="16" t="s">
        <v>135</v>
      </c>
      <c r="S6" s="16" t="s">
        <v>135</v>
      </c>
    </row>
    <row r="7" spans="1:19" ht="30" x14ac:dyDescent="0.25">
      <c r="A7" s="16" t="s">
        <v>3</v>
      </c>
      <c r="C7" s="16" t="s">
        <v>148</v>
      </c>
      <c r="E7" s="16" t="s">
        <v>149</v>
      </c>
      <c r="G7" s="16" t="s">
        <v>150</v>
      </c>
      <c r="I7" s="16" t="s">
        <v>151</v>
      </c>
      <c r="K7" s="16" t="s">
        <v>139</v>
      </c>
      <c r="M7" s="16" t="s">
        <v>152</v>
      </c>
      <c r="O7" s="16" t="s">
        <v>151</v>
      </c>
      <c r="Q7" s="16" t="s">
        <v>139</v>
      </c>
      <c r="S7" s="16" t="s">
        <v>152</v>
      </c>
    </row>
    <row r="8" spans="1:19" ht="21" x14ac:dyDescent="0.25">
      <c r="A8" s="4" t="s">
        <v>40</v>
      </c>
      <c r="C8" s="3" t="s">
        <v>153</v>
      </c>
      <c r="E8" s="3">
        <v>69093</v>
      </c>
      <c r="G8" s="3">
        <v>1250</v>
      </c>
      <c r="I8" s="3">
        <v>86366250</v>
      </c>
      <c r="K8" s="3">
        <v>11576971</v>
      </c>
      <c r="M8" s="3">
        <v>74789279</v>
      </c>
      <c r="O8" s="3">
        <v>86366250</v>
      </c>
      <c r="Q8" s="3">
        <v>11576971</v>
      </c>
      <c r="S8" s="3">
        <v>74789279</v>
      </c>
    </row>
    <row r="9" spans="1:19" ht="21" x14ac:dyDescent="0.25">
      <c r="A9" s="4" t="s">
        <v>16</v>
      </c>
      <c r="C9" s="3" t="s">
        <v>153</v>
      </c>
      <c r="E9" s="3">
        <v>100000</v>
      </c>
      <c r="G9" s="3">
        <v>700</v>
      </c>
      <c r="I9" s="3">
        <v>70000000</v>
      </c>
      <c r="K9" s="3">
        <v>9383155</v>
      </c>
      <c r="M9" s="3">
        <v>60616845</v>
      </c>
      <c r="O9" s="3">
        <v>70000000</v>
      </c>
      <c r="Q9" s="3">
        <v>9383155</v>
      </c>
      <c r="S9" s="3">
        <v>60616845</v>
      </c>
    </row>
    <row r="10" spans="1:19" ht="21" x14ac:dyDescent="0.25">
      <c r="A10" s="4" t="s">
        <v>38</v>
      </c>
      <c r="C10" s="3" t="s">
        <v>154</v>
      </c>
      <c r="E10" s="3">
        <v>17396511</v>
      </c>
      <c r="G10" s="3">
        <v>350</v>
      </c>
      <c r="I10" s="3">
        <v>0</v>
      </c>
      <c r="K10" s="3">
        <v>0</v>
      </c>
      <c r="M10" s="3">
        <v>0</v>
      </c>
      <c r="O10" s="3">
        <v>6088778850</v>
      </c>
      <c r="Q10" s="3">
        <v>525814444</v>
      </c>
      <c r="S10" s="3">
        <v>5562964406</v>
      </c>
    </row>
    <row r="11" spans="1:19" ht="21" x14ac:dyDescent="0.25">
      <c r="A11" s="4" t="s">
        <v>25</v>
      </c>
      <c r="C11" s="3" t="s">
        <v>155</v>
      </c>
      <c r="E11" s="3">
        <v>500000</v>
      </c>
      <c r="G11" s="3">
        <v>10000</v>
      </c>
      <c r="I11" s="3">
        <v>0</v>
      </c>
      <c r="K11" s="3">
        <v>0</v>
      </c>
      <c r="M11" s="3">
        <v>0</v>
      </c>
      <c r="O11" s="3">
        <v>5000000000</v>
      </c>
      <c r="Q11" s="3">
        <v>610342754</v>
      </c>
      <c r="S11" s="3">
        <v>4389657246</v>
      </c>
    </row>
    <row r="12" spans="1:19" ht="21" x14ac:dyDescent="0.25">
      <c r="A12" s="4" t="s">
        <v>35</v>
      </c>
      <c r="C12" s="3" t="s">
        <v>156</v>
      </c>
      <c r="E12" s="3">
        <v>12779864</v>
      </c>
      <c r="G12" s="3">
        <v>630</v>
      </c>
      <c r="I12" s="3">
        <v>0</v>
      </c>
      <c r="K12" s="3">
        <v>0</v>
      </c>
      <c r="M12" s="3">
        <v>0</v>
      </c>
      <c r="O12" s="3">
        <v>8051314320</v>
      </c>
      <c r="Q12" s="3">
        <v>991302964</v>
      </c>
      <c r="S12" s="3">
        <v>7060011356</v>
      </c>
    </row>
    <row r="13" spans="1:19" ht="19.5" thickBot="1" x14ac:dyDescent="0.3">
      <c r="I13" s="5">
        <f>SUM(I8:I12)</f>
        <v>156366250</v>
      </c>
      <c r="K13" s="5">
        <f>SUM(K8:K12)</f>
        <v>20960126</v>
      </c>
      <c r="M13" s="5">
        <f>SUM(M8:M12)</f>
        <v>135406124</v>
      </c>
      <c r="O13" s="5">
        <f>SUM(O8:O12)</f>
        <v>19296459420</v>
      </c>
      <c r="Q13" s="5">
        <f>SUM(Q8:Q12)</f>
        <v>2148420288</v>
      </c>
      <c r="S13" s="5">
        <f>SUM(S8:S12)</f>
        <v>17148039132</v>
      </c>
    </row>
    <row r="14" spans="1:19" ht="19.5" thickTop="1" x14ac:dyDescent="0.25"/>
  </sheetData>
  <sheetProtection algorithmName="SHA-512" hashValue="Rs0OfrpFREDfnkwLYn6TK1xz+Tj0jNwrr4NwB0tWKI8o/XuaerGPeZ7kuiDdxAyf10BZrfj3egGhnSBr/4LzqQ==" saltValue="ZlfkoKM8wVNOIfCQcptWc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3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zoomScale="60" zoomScaleNormal="100" workbookViewId="0">
      <selection activeCell="Y23" sqref="Y23"/>
    </sheetView>
  </sheetViews>
  <sheetFormatPr defaultRowHeight="18.75" x14ac:dyDescent="0.25"/>
  <cols>
    <col min="1" max="1" width="33" style="3" bestFit="1" customWidth="1"/>
    <col min="2" max="2" width="1" style="3" customWidth="1"/>
    <col min="3" max="3" width="13" style="3" bestFit="1" customWidth="1"/>
    <col min="4" max="4" width="1" style="3" customWidth="1"/>
    <col min="5" max="5" width="19.85546875" style="3" bestFit="1" customWidth="1"/>
    <col min="6" max="6" width="1" style="3" customWidth="1"/>
    <col min="7" max="7" width="19.7109375" style="3" bestFit="1" customWidth="1"/>
    <col min="8" max="8" width="1" style="3" customWidth="1"/>
    <col min="9" max="9" width="39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9.85546875" style="3" bestFit="1" customWidth="1"/>
    <col min="14" max="14" width="1" style="3" customWidth="1"/>
    <col min="15" max="15" width="19.85546875" style="3" bestFit="1" customWidth="1"/>
    <col min="16" max="16" width="1" style="3" customWidth="1"/>
    <col min="17" max="17" width="39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5" t="s">
        <v>3</v>
      </c>
      <c r="C6" s="16" t="s">
        <v>134</v>
      </c>
      <c r="D6" s="16" t="s">
        <v>134</v>
      </c>
      <c r="E6" s="16" t="s">
        <v>134</v>
      </c>
      <c r="F6" s="16" t="s">
        <v>134</v>
      </c>
      <c r="G6" s="16" t="s">
        <v>134</v>
      </c>
      <c r="H6" s="16" t="s">
        <v>134</v>
      </c>
      <c r="I6" s="16" t="s">
        <v>134</v>
      </c>
      <c r="K6" s="16" t="s">
        <v>135</v>
      </c>
      <c r="L6" s="16" t="s">
        <v>135</v>
      </c>
      <c r="M6" s="16" t="s">
        <v>135</v>
      </c>
      <c r="N6" s="16" t="s">
        <v>135</v>
      </c>
      <c r="O6" s="16" t="s">
        <v>135</v>
      </c>
      <c r="P6" s="16" t="s">
        <v>135</v>
      </c>
      <c r="Q6" s="16" t="s">
        <v>135</v>
      </c>
    </row>
    <row r="7" spans="1:17" ht="30" x14ac:dyDescent="0.25">
      <c r="A7" s="16" t="s">
        <v>3</v>
      </c>
      <c r="C7" s="16" t="s">
        <v>7</v>
      </c>
      <c r="E7" s="16" t="s">
        <v>157</v>
      </c>
      <c r="G7" s="16" t="s">
        <v>158</v>
      </c>
      <c r="I7" s="16" t="s">
        <v>159</v>
      </c>
      <c r="K7" s="16" t="s">
        <v>7</v>
      </c>
      <c r="M7" s="16" t="s">
        <v>157</v>
      </c>
      <c r="O7" s="16" t="s">
        <v>158</v>
      </c>
      <c r="Q7" s="16" t="s">
        <v>159</v>
      </c>
    </row>
    <row r="8" spans="1:17" ht="21" x14ac:dyDescent="0.25">
      <c r="A8" s="4" t="s">
        <v>35</v>
      </c>
      <c r="C8" s="3">
        <v>12789864</v>
      </c>
      <c r="E8" s="3">
        <v>243977137093</v>
      </c>
      <c r="G8" s="3">
        <v>243595724164</v>
      </c>
      <c r="I8" s="3">
        <v>381412929</v>
      </c>
      <c r="K8" s="3">
        <v>12789864</v>
      </c>
      <c r="M8" s="3">
        <v>243977137093</v>
      </c>
      <c r="O8" s="3">
        <v>217508632235</v>
      </c>
      <c r="Q8" s="3">
        <v>26468504858</v>
      </c>
    </row>
    <row r="9" spans="1:17" ht="21" x14ac:dyDescent="0.25">
      <c r="A9" s="4" t="s">
        <v>39</v>
      </c>
      <c r="C9" s="3">
        <v>1698345</v>
      </c>
      <c r="E9" s="3">
        <v>40264520356</v>
      </c>
      <c r="G9" s="3">
        <v>38069808555</v>
      </c>
      <c r="I9" s="3">
        <v>2194711801</v>
      </c>
      <c r="K9" s="3">
        <v>1698345</v>
      </c>
      <c r="M9" s="3">
        <v>40264520356</v>
      </c>
      <c r="O9" s="3">
        <v>33933620929</v>
      </c>
      <c r="Q9" s="3">
        <v>6330899427</v>
      </c>
    </row>
    <row r="10" spans="1:17" ht="21" x14ac:dyDescent="0.25">
      <c r="A10" s="4" t="s">
        <v>23</v>
      </c>
      <c r="C10" s="3">
        <v>115056</v>
      </c>
      <c r="E10" s="3">
        <v>982450470</v>
      </c>
      <c r="G10" s="3">
        <v>855498197</v>
      </c>
      <c r="I10" s="3">
        <v>126952273</v>
      </c>
      <c r="K10" s="3">
        <v>115056</v>
      </c>
      <c r="M10" s="3">
        <v>982450470</v>
      </c>
      <c r="O10" s="3">
        <v>1068229032</v>
      </c>
      <c r="Q10" s="3">
        <v>-85778561</v>
      </c>
    </row>
    <row r="11" spans="1:17" ht="21" x14ac:dyDescent="0.25">
      <c r="A11" s="4" t="s">
        <v>22</v>
      </c>
      <c r="C11" s="3">
        <v>100588</v>
      </c>
      <c r="E11" s="3">
        <v>1241869607</v>
      </c>
      <c r="G11" s="3">
        <v>994895538</v>
      </c>
      <c r="I11" s="3">
        <v>246974069</v>
      </c>
      <c r="K11" s="3">
        <v>100588</v>
      </c>
      <c r="M11" s="3">
        <v>1241869607</v>
      </c>
      <c r="O11" s="3">
        <v>1294864043</v>
      </c>
      <c r="Q11" s="3">
        <v>-52994435</v>
      </c>
    </row>
    <row r="12" spans="1:17" ht="21" x14ac:dyDescent="0.25">
      <c r="A12" s="4" t="s">
        <v>42</v>
      </c>
      <c r="C12" s="3">
        <v>9920294</v>
      </c>
      <c r="E12" s="3">
        <v>132732670654</v>
      </c>
      <c r="G12" s="3">
        <v>134196415544</v>
      </c>
      <c r="I12" s="3">
        <v>-1463744889</v>
      </c>
      <c r="K12" s="3">
        <v>9920294</v>
      </c>
      <c r="M12" s="3">
        <v>132732670654</v>
      </c>
      <c r="O12" s="3">
        <v>134196415544</v>
      </c>
      <c r="Q12" s="3">
        <v>-1463744889</v>
      </c>
    </row>
    <row r="13" spans="1:17" ht="21" x14ac:dyDescent="0.25">
      <c r="A13" s="4" t="s">
        <v>33</v>
      </c>
      <c r="C13" s="3">
        <v>450000</v>
      </c>
      <c r="E13" s="3">
        <v>1507029502</v>
      </c>
      <c r="G13" s="3">
        <v>1369701495</v>
      </c>
      <c r="I13" s="3">
        <v>137328007</v>
      </c>
      <c r="K13" s="3">
        <v>450000</v>
      </c>
      <c r="M13" s="3">
        <v>1507029502</v>
      </c>
      <c r="O13" s="3">
        <v>1894858110</v>
      </c>
      <c r="Q13" s="3">
        <v>-387828607</v>
      </c>
    </row>
    <row r="14" spans="1:17" ht="21" x14ac:dyDescent="0.25">
      <c r="A14" s="4" t="s">
        <v>36</v>
      </c>
      <c r="C14" s="3">
        <v>1500000</v>
      </c>
      <c r="E14" s="3">
        <v>22734420525</v>
      </c>
      <c r="G14" s="3">
        <v>23187707325</v>
      </c>
      <c r="I14" s="3">
        <v>-453286800</v>
      </c>
      <c r="K14" s="3">
        <v>1500000</v>
      </c>
      <c r="M14" s="3">
        <v>22734420525</v>
      </c>
      <c r="O14" s="3">
        <v>23451877496</v>
      </c>
      <c r="Q14" s="3">
        <v>-717456971</v>
      </c>
    </row>
    <row r="15" spans="1:17" ht="21" x14ac:dyDescent="0.25">
      <c r="A15" s="4" t="s">
        <v>40</v>
      </c>
      <c r="C15" s="3">
        <v>69093</v>
      </c>
      <c r="E15" s="3">
        <v>3787119781</v>
      </c>
      <c r="G15" s="3">
        <v>4747292696</v>
      </c>
      <c r="I15" s="3">
        <v>-960172914</v>
      </c>
      <c r="K15" s="3">
        <v>69093</v>
      </c>
      <c r="M15" s="3">
        <v>3787119781</v>
      </c>
      <c r="O15" s="3">
        <v>6044006905</v>
      </c>
      <c r="Q15" s="3">
        <v>-2256887123</v>
      </c>
    </row>
    <row r="16" spans="1:17" ht="21" x14ac:dyDescent="0.25">
      <c r="A16" s="4" t="s">
        <v>41</v>
      </c>
      <c r="C16" s="3">
        <v>2999999</v>
      </c>
      <c r="E16" s="3">
        <v>34294713568</v>
      </c>
      <c r="G16" s="3">
        <v>36769897243</v>
      </c>
      <c r="I16" s="3">
        <v>-2475183674</v>
      </c>
      <c r="K16" s="3">
        <v>2999999</v>
      </c>
      <c r="M16" s="3">
        <v>34294713568</v>
      </c>
      <c r="O16" s="3">
        <v>36084002971</v>
      </c>
      <c r="Q16" s="3">
        <v>-1789289402</v>
      </c>
    </row>
    <row r="17" spans="1:17" ht="21" x14ac:dyDescent="0.25">
      <c r="A17" s="4" t="s">
        <v>32</v>
      </c>
      <c r="C17" s="3">
        <v>728202</v>
      </c>
      <c r="E17" s="3">
        <v>4220157424</v>
      </c>
      <c r="G17" s="3">
        <v>4876706787</v>
      </c>
      <c r="I17" s="3">
        <v>-656549362</v>
      </c>
      <c r="K17" s="3">
        <v>728202</v>
      </c>
      <c r="M17" s="3">
        <v>4220157424</v>
      </c>
      <c r="O17" s="3">
        <v>5309125233</v>
      </c>
      <c r="Q17" s="3">
        <v>-1088967808</v>
      </c>
    </row>
    <row r="18" spans="1:17" ht="21" x14ac:dyDescent="0.25">
      <c r="A18" s="4" t="s">
        <v>29</v>
      </c>
      <c r="C18" s="3">
        <v>1362500</v>
      </c>
      <c r="E18" s="3">
        <v>2309240278</v>
      </c>
      <c r="G18" s="3">
        <v>2343100106</v>
      </c>
      <c r="I18" s="3">
        <v>-33859827</v>
      </c>
      <c r="K18" s="3">
        <v>1362500</v>
      </c>
      <c r="M18" s="3">
        <v>2309240278</v>
      </c>
      <c r="O18" s="3">
        <v>3358894950</v>
      </c>
      <c r="Q18" s="3">
        <v>-1049654671</v>
      </c>
    </row>
    <row r="19" spans="1:17" ht="21" x14ac:dyDescent="0.25">
      <c r="A19" s="4" t="s">
        <v>17</v>
      </c>
      <c r="C19" s="3">
        <v>355000</v>
      </c>
      <c r="E19" s="3">
        <v>718832346</v>
      </c>
      <c r="G19" s="3">
        <v>643667256</v>
      </c>
      <c r="I19" s="3">
        <v>75165090</v>
      </c>
      <c r="K19" s="3">
        <v>355000</v>
      </c>
      <c r="M19" s="3">
        <v>718832346</v>
      </c>
      <c r="O19" s="3">
        <v>970441312</v>
      </c>
      <c r="Q19" s="3">
        <v>-251608965</v>
      </c>
    </row>
    <row r="20" spans="1:17" ht="21" x14ac:dyDescent="0.25">
      <c r="A20" s="4" t="s">
        <v>30</v>
      </c>
      <c r="C20" s="3">
        <v>1775000</v>
      </c>
      <c r="E20" s="3">
        <v>20291045625</v>
      </c>
      <c r="G20" s="3">
        <v>18261941062</v>
      </c>
      <c r="I20" s="3">
        <v>2029104563</v>
      </c>
      <c r="K20" s="3">
        <v>1775000</v>
      </c>
      <c r="M20" s="3">
        <v>20291045625</v>
      </c>
      <c r="O20" s="3">
        <v>21918802500</v>
      </c>
      <c r="Q20" s="3">
        <v>-1627756875</v>
      </c>
    </row>
    <row r="21" spans="1:17" ht="21" x14ac:dyDescent="0.25">
      <c r="A21" s="4" t="s">
        <v>26</v>
      </c>
      <c r="C21" s="3">
        <v>544352</v>
      </c>
      <c r="E21" s="3">
        <v>1195318850</v>
      </c>
      <c r="G21" s="3">
        <v>1114692997</v>
      </c>
      <c r="I21" s="3">
        <v>80625853</v>
      </c>
      <c r="K21" s="3">
        <v>544352</v>
      </c>
      <c r="M21" s="3">
        <v>1195318850</v>
      </c>
      <c r="O21" s="3">
        <v>1638490483</v>
      </c>
      <c r="Q21" s="3">
        <v>-443171632</v>
      </c>
    </row>
    <row r="22" spans="1:17" ht="21" x14ac:dyDescent="0.25">
      <c r="A22" s="4" t="s">
        <v>34</v>
      </c>
      <c r="C22" s="3">
        <v>26238</v>
      </c>
      <c r="E22" s="3">
        <v>257689012</v>
      </c>
      <c r="G22" s="3">
        <v>232911223</v>
      </c>
      <c r="I22" s="3">
        <v>24777789</v>
      </c>
      <c r="K22" s="3">
        <v>26238</v>
      </c>
      <c r="M22" s="3">
        <v>257689012</v>
      </c>
      <c r="O22" s="3">
        <v>242561520</v>
      </c>
      <c r="Q22" s="3">
        <v>15127492</v>
      </c>
    </row>
    <row r="23" spans="1:17" ht="21" x14ac:dyDescent="0.25">
      <c r="A23" s="4" t="s">
        <v>28</v>
      </c>
      <c r="C23" s="3">
        <v>85000</v>
      </c>
      <c r="E23" s="3">
        <v>899018820</v>
      </c>
      <c r="G23" s="3">
        <v>875360430</v>
      </c>
      <c r="I23" s="3">
        <v>23658390</v>
      </c>
      <c r="K23" s="3">
        <v>85000</v>
      </c>
      <c r="M23" s="3">
        <v>899018820</v>
      </c>
      <c r="O23" s="3">
        <v>1032519735</v>
      </c>
      <c r="Q23" s="3">
        <v>-133500915</v>
      </c>
    </row>
    <row r="24" spans="1:17" ht="21" x14ac:dyDescent="0.25">
      <c r="A24" s="4" t="s">
        <v>25</v>
      </c>
      <c r="C24" s="3">
        <v>500000</v>
      </c>
      <c r="E24" s="3">
        <v>35626752000</v>
      </c>
      <c r="G24" s="3">
        <v>33449782500</v>
      </c>
      <c r="I24" s="3">
        <v>2176969500</v>
      </c>
      <c r="K24" s="3">
        <v>500000</v>
      </c>
      <c r="M24" s="3">
        <v>35626752000</v>
      </c>
      <c r="O24" s="3">
        <v>33539247000</v>
      </c>
      <c r="Q24" s="3">
        <v>2087505000</v>
      </c>
    </row>
    <row r="25" spans="1:17" ht="21" x14ac:dyDescent="0.25">
      <c r="A25" s="4" t="s">
        <v>24</v>
      </c>
      <c r="C25" s="3">
        <v>700000</v>
      </c>
      <c r="E25" s="3">
        <v>20666299500</v>
      </c>
      <c r="G25" s="3">
        <v>21513817500</v>
      </c>
      <c r="I25" s="3">
        <v>-847518000</v>
      </c>
      <c r="K25" s="3">
        <v>700000</v>
      </c>
      <c r="M25" s="3">
        <v>20666299500</v>
      </c>
      <c r="O25" s="3">
        <v>24025781850</v>
      </c>
      <c r="Q25" s="3">
        <v>-3359482350</v>
      </c>
    </row>
    <row r="26" spans="1:17" ht="21" x14ac:dyDescent="0.25">
      <c r="A26" s="4" t="s">
        <v>44</v>
      </c>
      <c r="C26" s="3">
        <v>700000</v>
      </c>
      <c r="E26" s="3">
        <v>16393872600</v>
      </c>
      <c r="G26" s="3">
        <v>20584200000</v>
      </c>
      <c r="I26" s="3">
        <v>-4190327400</v>
      </c>
      <c r="K26" s="3">
        <v>700000</v>
      </c>
      <c r="M26" s="3">
        <v>16393872600</v>
      </c>
      <c r="O26" s="3">
        <v>20584200000</v>
      </c>
      <c r="Q26" s="3">
        <v>-4190327400</v>
      </c>
    </row>
    <row r="27" spans="1:17" ht="21" x14ac:dyDescent="0.25">
      <c r="A27" s="4" t="s">
        <v>31</v>
      </c>
      <c r="C27" s="3">
        <v>5342532</v>
      </c>
      <c r="E27" s="3">
        <v>37175207542</v>
      </c>
      <c r="G27" s="3">
        <v>34289136724</v>
      </c>
      <c r="I27" s="3">
        <v>2886070818</v>
      </c>
      <c r="K27" s="3">
        <v>5342532</v>
      </c>
      <c r="M27" s="3">
        <v>37175207542</v>
      </c>
      <c r="O27" s="3">
        <v>34085609513</v>
      </c>
      <c r="Q27" s="3">
        <v>3089598029</v>
      </c>
    </row>
    <row r="28" spans="1:17" ht="21" x14ac:dyDescent="0.25">
      <c r="A28" s="4" t="s">
        <v>21</v>
      </c>
      <c r="C28" s="3">
        <v>390500</v>
      </c>
      <c r="E28" s="3">
        <v>1015081612</v>
      </c>
      <c r="G28" s="3">
        <v>1037207674</v>
      </c>
      <c r="I28" s="3">
        <v>-22126061</v>
      </c>
      <c r="K28" s="3">
        <v>390500</v>
      </c>
      <c r="M28" s="3">
        <v>1015081612</v>
      </c>
      <c r="O28" s="3">
        <v>1312036654</v>
      </c>
      <c r="Q28" s="3">
        <v>-296955041</v>
      </c>
    </row>
    <row r="29" spans="1:17" ht="21" x14ac:dyDescent="0.25">
      <c r="A29" s="4" t="s">
        <v>20</v>
      </c>
      <c r="C29" s="3">
        <v>242500</v>
      </c>
      <c r="E29" s="3">
        <v>940122787</v>
      </c>
      <c r="G29" s="3">
        <v>1186483169</v>
      </c>
      <c r="I29" s="3">
        <v>-246360381</v>
      </c>
      <c r="K29" s="3">
        <v>242500</v>
      </c>
      <c r="M29" s="3">
        <v>940122787</v>
      </c>
      <c r="O29" s="3">
        <v>961817928</v>
      </c>
      <c r="Q29" s="3">
        <v>-21695140</v>
      </c>
    </row>
    <row r="30" spans="1:17" ht="21" x14ac:dyDescent="0.25">
      <c r="A30" s="4" t="s">
        <v>18</v>
      </c>
      <c r="C30" s="3">
        <v>830000</v>
      </c>
      <c r="E30" s="3">
        <v>2073379549</v>
      </c>
      <c r="G30" s="3">
        <v>1815960361</v>
      </c>
      <c r="I30" s="3">
        <v>257419188</v>
      </c>
      <c r="K30" s="3">
        <v>830000</v>
      </c>
      <c r="M30" s="3">
        <v>2073379549</v>
      </c>
      <c r="O30" s="3">
        <v>2351425275</v>
      </c>
      <c r="Q30" s="3">
        <v>-278045725</v>
      </c>
    </row>
    <row r="31" spans="1:17" ht="21" x14ac:dyDescent="0.25">
      <c r="A31" s="4" t="s">
        <v>19</v>
      </c>
      <c r="C31" s="3">
        <v>350000</v>
      </c>
      <c r="E31" s="3">
        <v>759155985</v>
      </c>
      <c r="G31" s="3">
        <v>681570382</v>
      </c>
      <c r="I31" s="3">
        <v>77585603</v>
      </c>
      <c r="K31" s="3">
        <v>350000</v>
      </c>
      <c r="M31" s="3">
        <v>759155985</v>
      </c>
      <c r="O31" s="3">
        <v>908064675</v>
      </c>
      <c r="Q31" s="3">
        <v>-148908690</v>
      </c>
    </row>
    <row r="32" spans="1:17" ht="21" x14ac:dyDescent="0.25">
      <c r="A32" s="4" t="s">
        <v>38</v>
      </c>
      <c r="C32" s="3">
        <v>17396511</v>
      </c>
      <c r="E32" s="3">
        <v>66958502812</v>
      </c>
      <c r="G32" s="3">
        <v>77818507917</v>
      </c>
      <c r="I32" s="3">
        <v>-10860005104</v>
      </c>
      <c r="K32" s="3">
        <v>17396511</v>
      </c>
      <c r="M32" s="3">
        <v>66958502812</v>
      </c>
      <c r="O32" s="3">
        <v>96322019800</v>
      </c>
      <c r="Q32" s="3">
        <v>-29363516987</v>
      </c>
    </row>
    <row r="33" spans="1:17" ht="21" x14ac:dyDescent="0.25">
      <c r="A33" s="4" t="s">
        <v>27</v>
      </c>
      <c r="C33" s="3">
        <v>6734784</v>
      </c>
      <c r="E33" s="3">
        <v>25580494686</v>
      </c>
      <c r="G33" s="3">
        <v>34933007399</v>
      </c>
      <c r="I33" s="3">
        <v>-9352512712</v>
      </c>
      <c r="K33" s="3">
        <v>6734784</v>
      </c>
      <c r="M33" s="3">
        <v>25580494686</v>
      </c>
      <c r="O33" s="3">
        <v>36549230400</v>
      </c>
      <c r="Q33" s="3">
        <v>-10968735713</v>
      </c>
    </row>
    <row r="34" spans="1:17" ht="21" x14ac:dyDescent="0.25">
      <c r="A34" s="4" t="s">
        <v>16</v>
      </c>
      <c r="C34" s="3">
        <v>100000</v>
      </c>
      <c r="E34" s="3">
        <v>2727872010</v>
      </c>
      <c r="G34" s="3">
        <v>3234936915</v>
      </c>
      <c r="I34" s="3">
        <v>-507064905</v>
      </c>
      <c r="K34" s="3">
        <v>100000</v>
      </c>
      <c r="M34" s="3">
        <v>2727872010</v>
      </c>
      <c r="O34" s="3">
        <v>3613272345</v>
      </c>
      <c r="Q34" s="3">
        <v>-885400335</v>
      </c>
    </row>
    <row r="35" spans="1:17" ht="21" x14ac:dyDescent="0.25">
      <c r="A35" s="4" t="s">
        <v>15</v>
      </c>
      <c r="C35" s="3">
        <v>6290000</v>
      </c>
      <c r="E35" s="3">
        <v>113959422837</v>
      </c>
      <c r="G35" s="3">
        <v>118798915500</v>
      </c>
      <c r="I35" s="3">
        <v>-4839492663</v>
      </c>
      <c r="K35" s="3">
        <v>6290000</v>
      </c>
      <c r="M35" s="3">
        <v>113959422837</v>
      </c>
      <c r="O35" s="3">
        <v>135368237925</v>
      </c>
      <c r="Q35" s="3">
        <v>-21408815088</v>
      </c>
    </row>
    <row r="36" spans="1:17" ht="21" x14ac:dyDescent="0.25">
      <c r="A36" s="4" t="s">
        <v>37</v>
      </c>
      <c r="C36" s="3">
        <v>15706</v>
      </c>
      <c r="E36" s="3">
        <v>197498748</v>
      </c>
      <c r="G36" s="3">
        <v>208271407</v>
      </c>
      <c r="I36" s="3">
        <v>-10772658</v>
      </c>
      <c r="K36" s="3">
        <v>15706</v>
      </c>
      <c r="M36" s="3">
        <v>197498748</v>
      </c>
      <c r="O36" s="3">
        <v>265569463</v>
      </c>
      <c r="Q36" s="3">
        <v>-68070714</v>
      </c>
    </row>
    <row r="37" spans="1:17" ht="21" x14ac:dyDescent="0.25">
      <c r="A37" s="4" t="s">
        <v>73</v>
      </c>
      <c r="C37" s="3">
        <v>100830</v>
      </c>
      <c r="E37" s="3">
        <v>139547281716</v>
      </c>
      <c r="G37" s="3">
        <v>137775424064</v>
      </c>
      <c r="I37" s="3">
        <v>1771857652</v>
      </c>
      <c r="K37" s="3">
        <v>100830</v>
      </c>
      <c r="M37" s="3">
        <v>139547281716</v>
      </c>
      <c r="O37" s="3">
        <v>132291655644</v>
      </c>
      <c r="Q37" s="3">
        <v>7255626072</v>
      </c>
    </row>
    <row r="38" spans="1:17" ht="21" x14ac:dyDescent="0.25">
      <c r="A38" s="4" t="s">
        <v>54</v>
      </c>
      <c r="C38" s="3">
        <v>911000</v>
      </c>
      <c r="E38" s="3">
        <v>871668981356</v>
      </c>
      <c r="G38" s="3">
        <v>878955660406</v>
      </c>
      <c r="I38" s="3">
        <v>-7286679049</v>
      </c>
      <c r="K38" s="3">
        <v>911000</v>
      </c>
      <c r="M38" s="3">
        <v>871668981356</v>
      </c>
      <c r="O38" s="3">
        <v>895078503830</v>
      </c>
      <c r="Q38" s="3">
        <v>-23409522473</v>
      </c>
    </row>
    <row r="39" spans="1:17" ht="21" x14ac:dyDescent="0.25">
      <c r="A39" s="4" t="s">
        <v>58</v>
      </c>
      <c r="C39" s="3">
        <v>47943</v>
      </c>
      <c r="E39" s="3">
        <v>31061433094</v>
      </c>
      <c r="G39" s="3">
        <v>30050019146</v>
      </c>
      <c r="I39" s="3">
        <v>1011413948</v>
      </c>
      <c r="K39" s="3">
        <v>47943</v>
      </c>
      <c r="M39" s="3">
        <v>31061433094</v>
      </c>
      <c r="O39" s="3">
        <v>28952323440</v>
      </c>
      <c r="Q39" s="3">
        <v>2109109654</v>
      </c>
    </row>
    <row r="40" spans="1:17" ht="21" x14ac:dyDescent="0.25">
      <c r="A40" s="4" t="s">
        <v>160</v>
      </c>
      <c r="C40" s="3">
        <v>0</v>
      </c>
      <c r="E40" s="3">
        <v>0</v>
      </c>
      <c r="G40" s="3">
        <v>0</v>
      </c>
      <c r="I40" s="3">
        <v>0</v>
      </c>
      <c r="K40" s="3">
        <v>575000</v>
      </c>
      <c r="M40" s="3">
        <v>572596198125</v>
      </c>
      <c r="O40" s="3">
        <v>566395000000</v>
      </c>
      <c r="Q40" s="3">
        <v>6201198125</v>
      </c>
    </row>
    <row r="41" spans="1:17" ht="21" x14ac:dyDescent="0.25">
      <c r="A41" s="4" t="s">
        <v>64</v>
      </c>
      <c r="C41" s="3">
        <v>0</v>
      </c>
      <c r="E41" s="3">
        <v>0</v>
      </c>
      <c r="G41" s="3">
        <v>0</v>
      </c>
      <c r="I41" s="3">
        <v>0</v>
      </c>
      <c r="K41" s="3">
        <v>7500</v>
      </c>
      <c r="M41" s="3">
        <v>7239127670</v>
      </c>
      <c r="O41" s="3">
        <v>7167455663</v>
      </c>
      <c r="Q41" s="3">
        <v>71672007</v>
      </c>
    </row>
    <row r="42" spans="1:17" ht="21" x14ac:dyDescent="0.25">
      <c r="A42" s="4" t="s">
        <v>70</v>
      </c>
      <c r="C42" s="3">
        <v>0</v>
      </c>
      <c r="E42" s="3">
        <v>0</v>
      </c>
      <c r="G42" s="3">
        <v>0</v>
      </c>
      <c r="I42" s="3">
        <v>0</v>
      </c>
      <c r="K42" s="3">
        <v>790029</v>
      </c>
      <c r="M42" s="3">
        <v>782855823559</v>
      </c>
      <c r="O42" s="3">
        <v>696713927598</v>
      </c>
      <c r="Q42" s="3">
        <v>86141895961</v>
      </c>
    </row>
    <row r="43" spans="1:17" ht="21" x14ac:dyDescent="0.25">
      <c r="A43" s="4" t="s">
        <v>161</v>
      </c>
      <c r="C43" s="3">
        <v>0</v>
      </c>
      <c r="E43" s="3">
        <v>0</v>
      </c>
      <c r="G43" s="3">
        <v>0</v>
      </c>
      <c r="I43" s="3">
        <v>0</v>
      </c>
      <c r="K43" s="3">
        <v>500000</v>
      </c>
      <c r="M43" s="3">
        <v>499409465625</v>
      </c>
      <c r="O43" s="3">
        <v>499909375000</v>
      </c>
      <c r="Q43" s="3">
        <v>-499909375</v>
      </c>
    </row>
    <row r="44" spans="1:17" ht="19.5" thickBot="1" x14ac:dyDescent="0.3">
      <c r="C44" s="5">
        <f>SUM(C8:C43)</f>
        <v>75171837</v>
      </c>
      <c r="E44" s="5">
        <f>SUM(E8:E43)</f>
        <v>1877764592745</v>
      </c>
      <c r="G44" s="5">
        <f>SUM(G8:G43)</f>
        <v>1908468221682</v>
      </c>
      <c r="I44" s="5">
        <f>SUM(I8:I43)</f>
        <v>-30703628926</v>
      </c>
      <c r="K44" s="5">
        <f>SUM(K8:K43)</f>
        <v>77044366</v>
      </c>
      <c r="M44" s="5">
        <f>SUM(M8:M43)</f>
        <v>3739865207724</v>
      </c>
      <c r="O44" s="5">
        <f>SUM(O8:O43)</f>
        <v>3706342097001</v>
      </c>
      <c r="Q44" s="5">
        <f>SUM(Q8:Q43)</f>
        <v>33523110740</v>
      </c>
    </row>
    <row r="45" spans="1:17" ht="19.5" thickTop="1" x14ac:dyDescent="0.25"/>
  </sheetData>
  <sheetProtection algorithmName="SHA-512" hashValue="6Ap4Nq+zU8YVFwYPD88BAG3oN4K/VuO48r9aRtUQJGC0hZ9NX9ZeOV3kbyVoYvWto7PRsaA5kdEU2CeF+JTeWA==" saltValue="pSZNeIEwkmGF1AsmdUiwj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view="pageBreakPreview" zoomScale="60" zoomScaleNormal="100" workbookViewId="0">
      <selection activeCell="Q22" sqref="Q22"/>
    </sheetView>
  </sheetViews>
  <sheetFormatPr defaultRowHeight="18.75" x14ac:dyDescent="0.25"/>
  <cols>
    <col min="1" max="1" width="31.85546875" style="3" bestFit="1" customWidth="1"/>
    <col min="2" max="2" width="1" style="3" customWidth="1"/>
    <col min="3" max="3" width="7.710937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32.42578125" style="3" bestFit="1" customWidth="1"/>
    <col min="10" max="10" width="1" style="3" customWidth="1"/>
    <col min="11" max="11" width="10.140625" style="3" bestFit="1" customWidth="1"/>
    <col min="12" max="12" width="1" style="3" customWidth="1"/>
    <col min="13" max="13" width="18.42578125" style="3" bestFit="1" customWidth="1"/>
    <col min="14" max="14" width="1" style="3" customWidth="1"/>
    <col min="15" max="15" width="18.42578125" style="3" bestFit="1" customWidth="1"/>
    <col min="16" max="16" width="1" style="3" customWidth="1"/>
    <col min="17" max="17" width="32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5" t="s">
        <v>3</v>
      </c>
      <c r="C6" s="16" t="s">
        <v>134</v>
      </c>
      <c r="D6" s="16" t="s">
        <v>134</v>
      </c>
      <c r="E6" s="16" t="s">
        <v>134</v>
      </c>
      <c r="F6" s="16" t="s">
        <v>134</v>
      </c>
      <c r="G6" s="16" t="s">
        <v>134</v>
      </c>
      <c r="H6" s="16" t="s">
        <v>134</v>
      </c>
      <c r="I6" s="16" t="s">
        <v>134</v>
      </c>
      <c r="K6" s="16" t="s">
        <v>135</v>
      </c>
      <c r="L6" s="16" t="s">
        <v>135</v>
      </c>
      <c r="M6" s="16" t="s">
        <v>135</v>
      </c>
      <c r="N6" s="16" t="s">
        <v>135</v>
      </c>
      <c r="O6" s="16" t="s">
        <v>135</v>
      </c>
      <c r="P6" s="16" t="s">
        <v>135</v>
      </c>
      <c r="Q6" s="16" t="s">
        <v>135</v>
      </c>
    </row>
    <row r="7" spans="1:17" ht="30" x14ac:dyDescent="0.25">
      <c r="A7" s="16" t="s">
        <v>3</v>
      </c>
      <c r="C7" s="16" t="s">
        <v>7</v>
      </c>
      <c r="E7" s="16" t="s">
        <v>157</v>
      </c>
      <c r="G7" s="16" t="s">
        <v>158</v>
      </c>
      <c r="I7" s="16" t="s">
        <v>162</v>
      </c>
      <c r="K7" s="16" t="s">
        <v>7</v>
      </c>
      <c r="M7" s="16" t="s">
        <v>157</v>
      </c>
      <c r="O7" s="16" t="s">
        <v>158</v>
      </c>
      <c r="Q7" s="16" t="s">
        <v>162</v>
      </c>
    </row>
    <row r="8" spans="1:17" ht="21" x14ac:dyDescent="0.25">
      <c r="A8" s="4" t="s">
        <v>141</v>
      </c>
      <c r="C8" s="3">
        <v>0</v>
      </c>
      <c r="E8" s="3">
        <v>0</v>
      </c>
      <c r="G8" s="3">
        <v>0</v>
      </c>
      <c r="I8" s="3">
        <v>0</v>
      </c>
      <c r="K8" s="3">
        <v>150000</v>
      </c>
      <c r="M8" s="3">
        <v>155521806570</v>
      </c>
      <c r="O8" s="3">
        <v>149972812500</v>
      </c>
      <c r="Q8" s="3">
        <v>5548994070</v>
      </c>
    </row>
    <row r="9" spans="1:17" ht="21" x14ac:dyDescent="0.25">
      <c r="A9" s="4" t="s">
        <v>163</v>
      </c>
      <c r="C9" s="3">
        <v>0</v>
      </c>
      <c r="E9" s="3">
        <v>0</v>
      </c>
      <c r="G9" s="3">
        <v>0</v>
      </c>
      <c r="I9" s="3">
        <v>0</v>
      </c>
      <c r="K9" s="3">
        <v>403700</v>
      </c>
      <c r="M9" s="3">
        <v>411754000000</v>
      </c>
      <c r="O9" s="3">
        <v>411699365962</v>
      </c>
      <c r="Q9" s="3">
        <v>54634038</v>
      </c>
    </row>
    <row r="10" spans="1:17" ht="19.5" thickBot="1" x14ac:dyDescent="0.3">
      <c r="C10" s="5">
        <f>SUM(C8:C9)</f>
        <v>0</v>
      </c>
      <c r="E10" s="5">
        <f>SUM(E8:E9)</f>
        <v>0</v>
      </c>
      <c r="G10" s="5">
        <f>SUM(G8:G9)</f>
        <v>0</v>
      </c>
      <c r="I10" s="5">
        <f>SUM(I8:I9)</f>
        <v>0</v>
      </c>
      <c r="K10" s="5">
        <f>SUM(K8:K9)</f>
        <v>553700</v>
      </c>
      <c r="M10" s="5">
        <f>SUM(M8:M9)</f>
        <v>567275806570</v>
      </c>
      <c r="O10" s="5">
        <f>SUM(O8:O9)</f>
        <v>561672178462</v>
      </c>
      <c r="Q10" s="5">
        <f>SUM(Q8:Q9)</f>
        <v>5603628108</v>
      </c>
    </row>
    <row r="11" spans="1:17" ht="19.5" thickTop="1" x14ac:dyDescent="0.25"/>
  </sheetData>
  <sheetProtection algorithmName="SHA-512" hashValue="tdtgHJLWKlwvpGn+YIsFhC6SXMh9sCYjPIG4TxG58IPNXLhE26l76O+YB2OBB8sTiBbweNCLbKuDEjTnsCX6gQ==" saltValue="u103DHkBCa+GE5B0RLPsfQ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rightToLeft="1" view="pageBreakPreview" zoomScale="60" zoomScaleNormal="100" workbookViewId="0">
      <selection activeCell="O29" sqref="O29"/>
    </sheetView>
  </sheetViews>
  <sheetFormatPr defaultRowHeight="18.75" x14ac:dyDescent="0.25"/>
  <cols>
    <col min="1" max="1" width="28.425781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7.570312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7.710937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30" x14ac:dyDescent="0.25">
      <c r="A6" s="15" t="s">
        <v>3</v>
      </c>
      <c r="C6" s="16" t="s">
        <v>134</v>
      </c>
      <c r="D6" s="16" t="s">
        <v>134</v>
      </c>
      <c r="E6" s="16" t="s">
        <v>134</v>
      </c>
      <c r="F6" s="16" t="s">
        <v>134</v>
      </c>
      <c r="G6" s="16" t="s">
        <v>134</v>
      </c>
      <c r="H6" s="16" t="s">
        <v>134</v>
      </c>
      <c r="I6" s="16" t="s">
        <v>134</v>
      </c>
      <c r="J6" s="16" t="s">
        <v>134</v>
      </c>
      <c r="K6" s="16" t="s">
        <v>134</v>
      </c>
      <c r="M6" s="16" t="s">
        <v>135</v>
      </c>
      <c r="N6" s="16" t="s">
        <v>135</v>
      </c>
      <c r="O6" s="16" t="s">
        <v>135</v>
      </c>
      <c r="P6" s="16" t="s">
        <v>135</v>
      </c>
      <c r="Q6" s="16" t="s">
        <v>135</v>
      </c>
      <c r="R6" s="16" t="s">
        <v>135</v>
      </c>
      <c r="S6" s="16" t="s">
        <v>135</v>
      </c>
      <c r="T6" s="16" t="s">
        <v>135</v>
      </c>
      <c r="U6" s="16" t="s">
        <v>135</v>
      </c>
    </row>
    <row r="7" spans="1:21" ht="30" x14ac:dyDescent="0.25">
      <c r="A7" s="16" t="s">
        <v>3</v>
      </c>
      <c r="C7" s="16" t="s">
        <v>164</v>
      </c>
      <c r="E7" s="16" t="s">
        <v>165</v>
      </c>
      <c r="G7" s="16" t="s">
        <v>166</v>
      </c>
      <c r="I7" s="16" t="s">
        <v>82</v>
      </c>
      <c r="K7" s="16" t="s">
        <v>167</v>
      </c>
      <c r="M7" s="16" t="s">
        <v>164</v>
      </c>
      <c r="O7" s="16" t="s">
        <v>165</v>
      </c>
      <c r="Q7" s="16" t="s">
        <v>166</v>
      </c>
      <c r="S7" s="16" t="s">
        <v>82</v>
      </c>
      <c r="U7" s="16" t="s">
        <v>167</v>
      </c>
    </row>
    <row r="8" spans="1:21" ht="21" x14ac:dyDescent="0.25">
      <c r="A8" s="4" t="s">
        <v>40</v>
      </c>
      <c r="C8" s="3">
        <v>74789279</v>
      </c>
      <c r="E8" s="3">
        <v>-960172914</v>
      </c>
      <c r="G8" s="3">
        <v>0</v>
      </c>
      <c r="I8" s="3">
        <v>-885383635</v>
      </c>
      <c r="K8" s="6">
        <f>I8/$I$37</f>
        <v>3.3968536627215905E-2</v>
      </c>
      <c r="M8" s="3">
        <v>74789279</v>
      </c>
      <c r="O8" s="3">
        <v>-2256887123</v>
      </c>
      <c r="Q8" s="3">
        <v>0</v>
      </c>
      <c r="S8" s="3">
        <v>-2182097844</v>
      </c>
      <c r="U8" s="6">
        <f>S8/$S$37</f>
        <v>8.0227370647712862E-2</v>
      </c>
    </row>
    <row r="9" spans="1:21" ht="21" x14ac:dyDescent="0.25">
      <c r="A9" s="4" t="s">
        <v>16</v>
      </c>
      <c r="C9" s="3">
        <v>60616845</v>
      </c>
      <c r="E9" s="3">
        <v>-507064905</v>
      </c>
      <c r="G9" s="3">
        <v>0</v>
      </c>
      <c r="I9" s="3">
        <v>-446448060</v>
      </c>
      <c r="K9" s="6">
        <f t="shared" ref="K9:K36" si="0">I9/$I$37</f>
        <v>1.7128379923420974E-2</v>
      </c>
      <c r="M9" s="3">
        <v>60616845</v>
      </c>
      <c r="O9" s="3">
        <v>-885400335</v>
      </c>
      <c r="Q9" s="3">
        <v>0</v>
      </c>
      <c r="S9" s="3">
        <v>-824783490</v>
      </c>
      <c r="U9" s="6">
        <f t="shared" ref="U9:U36" si="1">S9/$S$37</f>
        <v>3.0324126362293483E-2</v>
      </c>
    </row>
    <row r="10" spans="1:21" ht="21" x14ac:dyDescent="0.25">
      <c r="A10" s="4" t="s">
        <v>38</v>
      </c>
      <c r="C10" s="3">
        <v>0</v>
      </c>
      <c r="E10" s="3">
        <v>-10860005104</v>
      </c>
      <c r="G10" s="3">
        <v>0</v>
      </c>
      <c r="I10" s="3">
        <v>-10860005104</v>
      </c>
      <c r="K10" s="6">
        <f t="shared" si="0"/>
        <v>0.41665382842430299</v>
      </c>
      <c r="M10" s="3">
        <v>5562964406</v>
      </c>
      <c r="O10" s="3">
        <v>-29363516987</v>
      </c>
      <c r="Q10" s="3">
        <v>0</v>
      </c>
      <c r="S10" s="3">
        <v>-23800552581</v>
      </c>
      <c r="U10" s="6">
        <f t="shared" si="1"/>
        <v>0.87505505712614873</v>
      </c>
    </row>
    <row r="11" spans="1:21" ht="21" x14ac:dyDescent="0.25">
      <c r="A11" s="4" t="s">
        <v>25</v>
      </c>
      <c r="C11" s="3">
        <v>0</v>
      </c>
      <c r="E11" s="3">
        <v>2176969500</v>
      </c>
      <c r="G11" s="3">
        <v>0</v>
      </c>
      <c r="I11" s="3">
        <v>2176969500</v>
      </c>
      <c r="K11" s="6">
        <f t="shared" si="0"/>
        <v>-8.3521385842061452E-2</v>
      </c>
      <c r="M11" s="3">
        <v>4389657246</v>
      </c>
      <c r="O11" s="3">
        <v>2087505000</v>
      </c>
      <c r="Q11" s="3">
        <v>0</v>
      </c>
      <c r="S11" s="3">
        <v>6477162246</v>
      </c>
      <c r="U11" s="6">
        <f t="shared" si="1"/>
        <v>-0.23814041963519503</v>
      </c>
    </row>
    <row r="12" spans="1:21" ht="21" x14ac:dyDescent="0.25">
      <c r="A12" s="4" t="s">
        <v>35</v>
      </c>
      <c r="C12" s="3">
        <v>0</v>
      </c>
      <c r="E12" s="3">
        <v>381412929</v>
      </c>
      <c r="G12" s="3">
        <v>0</v>
      </c>
      <c r="I12" s="3">
        <v>381412929</v>
      </c>
      <c r="K12" s="6">
        <f t="shared" si="0"/>
        <v>-1.4633248838883497E-2</v>
      </c>
      <c r="M12" s="3">
        <v>7060011356</v>
      </c>
      <c r="O12" s="3">
        <v>26468504858</v>
      </c>
      <c r="Q12" s="3">
        <v>0</v>
      </c>
      <c r="S12" s="3">
        <v>33528516214</v>
      </c>
      <c r="U12" s="6">
        <f t="shared" si="1"/>
        <v>-1.2327149788286158</v>
      </c>
    </row>
    <row r="13" spans="1:21" ht="21" x14ac:dyDescent="0.25">
      <c r="A13" s="4" t="s">
        <v>39</v>
      </c>
      <c r="C13" s="3">
        <v>0</v>
      </c>
      <c r="E13" s="3">
        <v>2194711801</v>
      </c>
      <c r="G13" s="3">
        <v>0</v>
      </c>
      <c r="I13" s="3">
        <v>2194711801</v>
      </c>
      <c r="K13" s="6">
        <f t="shared" si="0"/>
        <v>-8.4202085120368739E-2</v>
      </c>
      <c r="M13" s="3">
        <v>0</v>
      </c>
      <c r="O13" s="3">
        <v>6330899427</v>
      </c>
      <c r="Q13" s="3">
        <v>0</v>
      </c>
      <c r="S13" s="3">
        <v>6330899427</v>
      </c>
      <c r="U13" s="6">
        <f t="shared" si="1"/>
        <v>-0.23276289661341235</v>
      </c>
    </row>
    <row r="14" spans="1:21" ht="21" x14ac:dyDescent="0.25">
      <c r="A14" s="4" t="s">
        <v>23</v>
      </c>
      <c r="C14" s="3">
        <v>0</v>
      </c>
      <c r="E14" s="3">
        <v>126952273</v>
      </c>
      <c r="G14" s="3">
        <v>0</v>
      </c>
      <c r="I14" s="3">
        <v>126952273</v>
      </c>
      <c r="K14" s="6">
        <f t="shared" si="0"/>
        <v>-4.8706377267847432E-3</v>
      </c>
      <c r="M14" s="3">
        <v>0</v>
      </c>
      <c r="O14" s="3">
        <v>-85778561</v>
      </c>
      <c r="Q14" s="3">
        <v>0</v>
      </c>
      <c r="S14" s="3">
        <v>-85778561</v>
      </c>
      <c r="U14" s="6">
        <f t="shared" si="1"/>
        <v>3.153748777075666E-3</v>
      </c>
    </row>
    <row r="15" spans="1:21" ht="21" x14ac:dyDescent="0.25">
      <c r="A15" s="4" t="s">
        <v>22</v>
      </c>
      <c r="C15" s="3">
        <v>0</v>
      </c>
      <c r="E15" s="3">
        <v>246974069</v>
      </c>
      <c r="G15" s="3">
        <v>0</v>
      </c>
      <c r="I15" s="3">
        <v>246974069</v>
      </c>
      <c r="K15" s="6">
        <f t="shared" si="0"/>
        <v>-9.4753814924521933E-3</v>
      </c>
      <c r="M15" s="3">
        <v>0</v>
      </c>
      <c r="O15" s="3">
        <v>-52994435</v>
      </c>
      <c r="Q15" s="3">
        <v>0</v>
      </c>
      <c r="S15" s="3">
        <v>-52994435</v>
      </c>
      <c r="U15" s="6">
        <f t="shared" si="1"/>
        <v>1.9484021721122818E-3</v>
      </c>
    </row>
    <row r="16" spans="1:21" ht="21" x14ac:dyDescent="0.25">
      <c r="A16" s="4" t="s">
        <v>42</v>
      </c>
      <c r="C16" s="3">
        <v>0</v>
      </c>
      <c r="E16" s="3">
        <v>-1463744889</v>
      </c>
      <c r="G16" s="3">
        <v>0</v>
      </c>
      <c r="I16" s="3">
        <v>-1463744889</v>
      </c>
      <c r="K16" s="6">
        <f t="shared" si="0"/>
        <v>5.6157884457505906E-2</v>
      </c>
      <c r="M16" s="3">
        <v>0</v>
      </c>
      <c r="O16" s="3">
        <v>-1463744889</v>
      </c>
      <c r="Q16" s="3">
        <v>0</v>
      </c>
      <c r="S16" s="3">
        <v>-1463744889</v>
      </c>
      <c r="U16" s="6">
        <f t="shared" si="1"/>
        <v>5.3816286958165531E-2</v>
      </c>
    </row>
    <row r="17" spans="1:21" ht="21" x14ac:dyDescent="0.25">
      <c r="A17" s="4" t="s">
        <v>33</v>
      </c>
      <c r="C17" s="3">
        <v>0</v>
      </c>
      <c r="E17" s="3">
        <v>137328007</v>
      </c>
      <c r="G17" s="3">
        <v>0</v>
      </c>
      <c r="I17" s="3">
        <v>137328007</v>
      </c>
      <c r="K17" s="6">
        <f t="shared" si="0"/>
        <v>-5.2687120603059964E-3</v>
      </c>
      <c r="M17" s="3">
        <v>0</v>
      </c>
      <c r="O17" s="3">
        <v>-387828607</v>
      </c>
      <c r="Q17" s="3">
        <v>0</v>
      </c>
      <c r="S17" s="3">
        <v>-387828607</v>
      </c>
      <c r="U17" s="6">
        <f t="shared" si="1"/>
        <v>1.4258970782235541E-2</v>
      </c>
    </row>
    <row r="18" spans="1:21" ht="21" x14ac:dyDescent="0.25">
      <c r="A18" s="4" t="s">
        <v>36</v>
      </c>
      <c r="C18" s="3">
        <v>0</v>
      </c>
      <c r="E18" s="3">
        <v>-453286800</v>
      </c>
      <c r="G18" s="3">
        <v>0</v>
      </c>
      <c r="I18" s="3">
        <v>-453286800</v>
      </c>
      <c r="K18" s="6">
        <f t="shared" si="0"/>
        <v>1.7390754312319644E-2</v>
      </c>
      <c r="M18" s="3">
        <v>0</v>
      </c>
      <c r="O18" s="3">
        <v>-717456971</v>
      </c>
      <c r="Q18" s="3">
        <v>0</v>
      </c>
      <c r="S18" s="3">
        <v>-717456971</v>
      </c>
      <c r="U18" s="6">
        <f t="shared" si="1"/>
        <v>2.6378141793444887E-2</v>
      </c>
    </row>
    <row r="19" spans="1:21" ht="21" x14ac:dyDescent="0.25">
      <c r="A19" s="4" t="s">
        <v>41</v>
      </c>
      <c r="C19" s="3">
        <v>0</v>
      </c>
      <c r="E19" s="3">
        <v>-2475183674</v>
      </c>
      <c r="G19" s="3">
        <v>0</v>
      </c>
      <c r="I19" s="3">
        <v>-2475183674</v>
      </c>
      <c r="K19" s="6">
        <f t="shared" si="0"/>
        <v>9.4962639883620428E-2</v>
      </c>
      <c r="M19" s="3">
        <v>0</v>
      </c>
      <c r="O19" s="3">
        <v>-1789289402</v>
      </c>
      <c r="Q19" s="3">
        <v>0</v>
      </c>
      <c r="S19" s="3">
        <v>-1789289402</v>
      </c>
      <c r="U19" s="6">
        <f t="shared" si="1"/>
        <v>6.5785310427298377E-2</v>
      </c>
    </row>
    <row r="20" spans="1:21" ht="21" x14ac:dyDescent="0.25">
      <c r="A20" s="4" t="s">
        <v>32</v>
      </c>
      <c r="C20" s="3">
        <v>0</v>
      </c>
      <c r="E20" s="3">
        <v>-656549362</v>
      </c>
      <c r="G20" s="3">
        <v>0</v>
      </c>
      <c r="I20" s="3">
        <v>-656549362</v>
      </c>
      <c r="K20" s="6">
        <f t="shared" si="0"/>
        <v>2.5189104664976369E-2</v>
      </c>
      <c r="M20" s="3">
        <v>0</v>
      </c>
      <c r="O20" s="3">
        <v>-1088967808</v>
      </c>
      <c r="Q20" s="3">
        <v>0</v>
      </c>
      <c r="S20" s="3">
        <v>-1088967808</v>
      </c>
      <c r="U20" s="6">
        <f t="shared" si="1"/>
        <v>4.0037170741938286E-2</v>
      </c>
    </row>
    <row r="21" spans="1:21" ht="21" x14ac:dyDescent="0.25">
      <c r="A21" s="4" t="s">
        <v>29</v>
      </c>
      <c r="C21" s="3">
        <v>0</v>
      </c>
      <c r="E21" s="3">
        <v>-33859827</v>
      </c>
      <c r="G21" s="3">
        <v>0</v>
      </c>
      <c r="I21" s="3">
        <v>-33859827</v>
      </c>
      <c r="K21" s="6">
        <f t="shared" si="0"/>
        <v>1.2990626076352699E-3</v>
      </c>
      <c r="M21" s="3">
        <v>0</v>
      </c>
      <c r="O21" s="3">
        <v>-1049654671</v>
      </c>
      <c r="Q21" s="3">
        <v>0</v>
      </c>
      <c r="S21" s="3">
        <v>-1049654671</v>
      </c>
      <c r="U21" s="6">
        <f t="shared" si="1"/>
        <v>3.8591777437464947E-2</v>
      </c>
    </row>
    <row r="22" spans="1:21" ht="21" x14ac:dyDescent="0.25">
      <c r="A22" s="4" t="s">
        <v>17</v>
      </c>
      <c r="C22" s="3">
        <v>0</v>
      </c>
      <c r="E22" s="3">
        <v>75165090</v>
      </c>
      <c r="G22" s="3">
        <v>0</v>
      </c>
      <c r="I22" s="3">
        <v>75165090</v>
      </c>
      <c r="K22" s="6">
        <f t="shared" si="0"/>
        <v>-2.8837760399230555E-3</v>
      </c>
      <c r="M22" s="3">
        <v>0</v>
      </c>
      <c r="O22" s="3">
        <v>-251608965</v>
      </c>
      <c r="Q22" s="3">
        <v>0</v>
      </c>
      <c r="S22" s="3">
        <v>-251608965</v>
      </c>
      <c r="U22" s="6">
        <f t="shared" si="1"/>
        <v>9.2506968689999823E-3</v>
      </c>
    </row>
    <row r="23" spans="1:21" ht="21" x14ac:dyDescent="0.25">
      <c r="A23" s="4" t="s">
        <v>30</v>
      </c>
      <c r="C23" s="3">
        <v>0</v>
      </c>
      <c r="E23" s="3">
        <v>2029104563</v>
      </c>
      <c r="G23" s="3">
        <v>0</v>
      </c>
      <c r="I23" s="3">
        <v>2029104563</v>
      </c>
      <c r="K23" s="6">
        <f t="shared" si="0"/>
        <v>-7.7848415019232231E-2</v>
      </c>
      <c r="M23" s="3">
        <v>0</v>
      </c>
      <c r="O23" s="3">
        <v>-1627756875</v>
      </c>
      <c r="Q23" s="3">
        <v>0</v>
      </c>
      <c r="S23" s="3">
        <v>-1627756875</v>
      </c>
      <c r="U23" s="6">
        <f t="shared" si="1"/>
        <v>5.984637879280532E-2</v>
      </c>
    </row>
    <row r="24" spans="1:21" ht="21" x14ac:dyDescent="0.25">
      <c r="A24" s="4" t="s">
        <v>26</v>
      </c>
      <c r="C24" s="3">
        <v>0</v>
      </c>
      <c r="E24" s="3">
        <v>80625853</v>
      </c>
      <c r="G24" s="3">
        <v>0</v>
      </c>
      <c r="I24" s="3">
        <v>80625853</v>
      </c>
      <c r="K24" s="6">
        <f t="shared" si="0"/>
        <v>-3.0932831062898802E-3</v>
      </c>
      <c r="M24" s="3">
        <v>0</v>
      </c>
      <c r="O24" s="3">
        <v>-443171632</v>
      </c>
      <c r="Q24" s="3">
        <v>0</v>
      </c>
      <c r="S24" s="3">
        <v>-443171632</v>
      </c>
      <c r="U24" s="6">
        <f t="shared" si="1"/>
        <v>1.6293721603171066E-2</v>
      </c>
    </row>
    <row r="25" spans="1:21" ht="21" x14ac:dyDescent="0.25">
      <c r="A25" s="4" t="s">
        <v>34</v>
      </c>
      <c r="C25" s="3">
        <v>0</v>
      </c>
      <c r="E25" s="3">
        <v>24777789</v>
      </c>
      <c r="G25" s="3">
        <v>0</v>
      </c>
      <c r="I25" s="3">
        <v>24777789</v>
      </c>
      <c r="K25" s="6">
        <f t="shared" si="0"/>
        <v>-9.5062208054921566E-4</v>
      </c>
      <c r="M25" s="3">
        <v>0</v>
      </c>
      <c r="O25" s="3">
        <v>15127492</v>
      </c>
      <c r="Q25" s="3">
        <v>0</v>
      </c>
      <c r="S25" s="3">
        <v>15127492</v>
      </c>
      <c r="U25" s="6">
        <f t="shared" si="1"/>
        <v>-5.5617987570602773E-4</v>
      </c>
    </row>
    <row r="26" spans="1:21" ht="21" x14ac:dyDescent="0.25">
      <c r="A26" s="4" t="s">
        <v>28</v>
      </c>
      <c r="C26" s="3">
        <v>0</v>
      </c>
      <c r="E26" s="3">
        <v>23658390</v>
      </c>
      <c r="G26" s="3">
        <v>0</v>
      </c>
      <c r="I26" s="3">
        <v>23658390</v>
      </c>
      <c r="K26" s="6">
        <f t="shared" si="0"/>
        <v>-9.0767533472194627E-4</v>
      </c>
      <c r="M26" s="3">
        <v>0</v>
      </c>
      <c r="O26" s="3">
        <v>-133500915</v>
      </c>
      <c r="Q26" s="3">
        <v>0</v>
      </c>
      <c r="S26" s="3">
        <v>-133500915</v>
      </c>
      <c r="U26" s="6">
        <f t="shared" si="1"/>
        <v>4.9083167461824459E-3</v>
      </c>
    </row>
    <row r="27" spans="1:21" ht="21" x14ac:dyDescent="0.25">
      <c r="A27" s="4" t="s">
        <v>24</v>
      </c>
      <c r="C27" s="3">
        <v>0</v>
      </c>
      <c r="E27" s="3">
        <v>-847518000</v>
      </c>
      <c r="G27" s="3">
        <v>0</v>
      </c>
      <c r="I27" s="3">
        <v>-847518000</v>
      </c>
      <c r="K27" s="6">
        <f t="shared" si="0"/>
        <v>3.2515787605702437E-2</v>
      </c>
      <c r="M27" s="3">
        <v>0</v>
      </c>
      <c r="O27" s="3">
        <v>-3359482350</v>
      </c>
      <c r="Q27" s="3">
        <v>0</v>
      </c>
      <c r="S27" s="3">
        <v>-3359482350</v>
      </c>
      <c r="U27" s="6">
        <f t="shared" si="1"/>
        <v>0.12351528434849571</v>
      </c>
    </row>
    <row r="28" spans="1:21" ht="21" x14ac:dyDescent="0.25">
      <c r="A28" s="4" t="s">
        <v>44</v>
      </c>
      <c r="C28" s="3">
        <v>0</v>
      </c>
      <c r="E28" s="3">
        <v>-4190327400</v>
      </c>
      <c r="G28" s="3">
        <v>0</v>
      </c>
      <c r="I28" s="3">
        <v>-4190327400</v>
      </c>
      <c r="K28" s="6">
        <f t="shared" si="0"/>
        <v>0.16076566602332379</v>
      </c>
      <c r="M28" s="3">
        <v>0</v>
      </c>
      <c r="O28" s="3">
        <v>-4190327400</v>
      </c>
      <c r="Q28" s="3">
        <v>0</v>
      </c>
      <c r="S28" s="3">
        <v>-4190327400</v>
      </c>
      <c r="U28" s="6">
        <f t="shared" si="1"/>
        <v>0.15406227102943187</v>
      </c>
    </row>
    <row r="29" spans="1:21" ht="21" x14ac:dyDescent="0.25">
      <c r="A29" s="4" t="s">
        <v>31</v>
      </c>
      <c r="C29" s="3">
        <v>0</v>
      </c>
      <c r="E29" s="3">
        <v>2886070818</v>
      </c>
      <c r="G29" s="3">
        <v>0</v>
      </c>
      <c r="I29" s="3">
        <v>2886070818</v>
      </c>
      <c r="K29" s="6">
        <f t="shared" si="0"/>
        <v>-0.11072669339542511</v>
      </c>
      <c r="M29" s="3">
        <v>0</v>
      </c>
      <c r="O29" s="3">
        <v>3089598029</v>
      </c>
      <c r="Q29" s="3">
        <v>0</v>
      </c>
      <c r="S29" s="3">
        <v>3089598029</v>
      </c>
      <c r="U29" s="6">
        <f t="shared" si="1"/>
        <v>-0.1135926727147374</v>
      </c>
    </row>
    <row r="30" spans="1:21" ht="21" x14ac:dyDescent="0.25">
      <c r="A30" s="4" t="s">
        <v>21</v>
      </c>
      <c r="C30" s="3">
        <v>0</v>
      </c>
      <c r="E30" s="3">
        <v>-22126061</v>
      </c>
      <c r="G30" s="3">
        <v>0</v>
      </c>
      <c r="I30" s="3">
        <v>-22126061</v>
      </c>
      <c r="K30" s="6">
        <f t="shared" si="0"/>
        <v>8.4888615938164859E-4</v>
      </c>
      <c r="M30" s="3">
        <v>0</v>
      </c>
      <c r="O30" s="3">
        <v>-296955041</v>
      </c>
      <c r="Q30" s="3">
        <v>0</v>
      </c>
      <c r="S30" s="3">
        <v>-296955041</v>
      </c>
      <c r="U30" s="6">
        <f t="shared" si="1"/>
        <v>1.0917898207690896E-2</v>
      </c>
    </row>
    <row r="31" spans="1:21" ht="21" x14ac:dyDescent="0.25">
      <c r="A31" s="4" t="s">
        <v>20</v>
      </c>
      <c r="C31" s="3">
        <v>0</v>
      </c>
      <c r="E31" s="3">
        <v>-246360381</v>
      </c>
      <c r="G31" s="3">
        <v>0</v>
      </c>
      <c r="I31" s="3">
        <v>-246360381</v>
      </c>
      <c r="K31" s="6">
        <f t="shared" si="0"/>
        <v>9.4518368023521985E-3</v>
      </c>
      <c r="M31" s="3">
        <v>0</v>
      </c>
      <c r="O31" s="3">
        <v>-21695140</v>
      </c>
      <c r="Q31" s="3">
        <v>0</v>
      </c>
      <c r="S31" s="3">
        <v>-21695140</v>
      </c>
      <c r="U31" s="6">
        <f t="shared" si="1"/>
        <v>7.9764710955556087E-4</v>
      </c>
    </row>
    <row r="32" spans="1:21" ht="21" x14ac:dyDescent="0.25">
      <c r="A32" s="4" t="s">
        <v>18</v>
      </c>
      <c r="C32" s="3">
        <v>0</v>
      </c>
      <c r="E32" s="3">
        <v>257419188</v>
      </c>
      <c r="G32" s="3">
        <v>0</v>
      </c>
      <c r="I32" s="3">
        <v>257419188</v>
      </c>
      <c r="K32" s="6">
        <f t="shared" si="0"/>
        <v>-9.8761178436804712E-3</v>
      </c>
      <c r="M32" s="3">
        <v>0</v>
      </c>
      <c r="O32" s="3">
        <v>-278045725</v>
      </c>
      <c r="Q32" s="3">
        <v>0</v>
      </c>
      <c r="S32" s="3">
        <v>-278045725</v>
      </c>
      <c r="U32" s="6">
        <f t="shared" si="1"/>
        <v>1.0222675164600476E-2</v>
      </c>
    </row>
    <row r="33" spans="1:21" ht="21" x14ac:dyDescent="0.25">
      <c r="A33" s="4" t="s">
        <v>19</v>
      </c>
      <c r="C33" s="3">
        <v>0</v>
      </c>
      <c r="E33" s="3">
        <v>77585603</v>
      </c>
      <c r="G33" s="3">
        <v>0</v>
      </c>
      <c r="I33" s="3">
        <v>77585603</v>
      </c>
      <c r="K33" s="6">
        <f t="shared" si="0"/>
        <v>-2.9766411904034486E-3</v>
      </c>
      <c r="M33" s="3">
        <v>0</v>
      </c>
      <c r="O33" s="3">
        <v>-148908690</v>
      </c>
      <c r="Q33" s="3">
        <v>0</v>
      </c>
      <c r="S33" s="3">
        <v>-148908690</v>
      </c>
      <c r="U33" s="6">
        <f t="shared" si="1"/>
        <v>5.4748015530761756E-3</v>
      </c>
    </row>
    <row r="34" spans="1:21" ht="21" x14ac:dyDescent="0.25">
      <c r="A34" s="4" t="s">
        <v>27</v>
      </c>
      <c r="C34" s="3">
        <v>0</v>
      </c>
      <c r="E34" s="3">
        <v>-9352512712</v>
      </c>
      <c r="G34" s="3">
        <v>0</v>
      </c>
      <c r="I34" s="3">
        <v>-9352512712</v>
      </c>
      <c r="K34" s="6">
        <f t="shared" si="0"/>
        <v>0.35881753180820242</v>
      </c>
      <c r="M34" s="3">
        <v>0</v>
      </c>
      <c r="O34" s="3">
        <v>-10968735713</v>
      </c>
      <c r="Q34" s="3">
        <v>0</v>
      </c>
      <c r="S34" s="3">
        <v>-10968735713</v>
      </c>
      <c r="U34" s="6">
        <f t="shared" si="1"/>
        <v>0.40327835344474866</v>
      </c>
    </row>
    <row r="35" spans="1:21" ht="21" x14ac:dyDescent="0.25">
      <c r="A35" s="4" t="s">
        <v>15</v>
      </c>
      <c r="C35" s="3">
        <v>0</v>
      </c>
      <c r="E35" s="3">
        <v>-4839492663</v>
      </c>
      <c r="G35" s="3">
        <v>0</v>
      </c>
      <c r="I35" s="3">
        <v>-4839492663</v>
      </c>
      <c r="K35" s="6">
        <f t="shared" si="0"/>
        <v>0.18567147311262214</v>
      </c>
      <c r="M35" s="3">
        <v>0</v>
      </c>
      <c r="O35" s="3">
        <v>-21408815088</v>
      </c>
      <c r="Q35" s="3">
        <v>0</v>
      </c>
      <c r="S35" s="3">
        <v>-21408815088</v>
      </c>
      <c r="U35" s="6">
        <f t="shared" si="1"/>
        <v>0.7871200404308375</v>
      </c>
    </row>
    <row r="36" spans="1:21" ht="21" x14ac:dyDescent="0.25">
      <c r="A36" s="4" t="s">
        <v>37</v>
      </c>
      <c r="C36" s="3">
        <v>0</v>
      </c>
      <c r="E36" s="3">
        <v>-10772658</v>
      </c>
      <c r="G36" s="3">
        <v>0</v>
      </c>
      <c r="I36" s="3">
        <v>-10772658</v>
      </c>
      <c r="K36" s="6">
        <f t="shared" si="0"/>
        <v>4.1330267849989168E-4</v>
      </c>
      <c r="M36" s="3">
        <v>0</v>
      </c>
      <c r="O36" s="3">
        <v>-68070714</v>
      </c>
      <c r="Q36" s="3">
        <v>0</v>
      </c>
      <c r="S36" s="3">
        <v>-68070714</v>
      </c>
      <c r="U36" s="6">
        <f t="shared" si="1"/>
        <v>2.50269914218038E-3</v>
      </c>
    </row>
    <row r="37" spans="1:21" ht="19.5" thickBot="1" x14ac:dyDescent="0.3">
      <c r="C37" s="5">
        <f>SUM(C8:C36)</f>
        <v>135406124</v>
      </c>
      <c r="E37" s="5">
        <f>SUM(E8:E36)</f>
        <v>-26200221477</v>
      </c>
      <c r="G37" s="5">
        <f>SUM(G8:G36)</f>
        <v>0</v>
      </c>
      <c r="I37" s="5">
        <f>SUM(I8:I36)</f>
        <v>-26064815353</v>
      </c>
      <c r="K37" s="7">
        <f>SUM(K8:K36)</f>
        <v>0.99999999999999989</v>
      </c>
      <c r="M37" s="5">
        <f>SUM(M8:M36)</f>
        <v>17148039132</v>
      </c>
      <c r="O37" s="5">
        <f>SUM(O8:O36)</f>
        <v>-44346959231</v>
      </c>
      <c r="Q37" s="5">
        <f>SUM(Q8:Q36)</f>
        <v>0</v>
      </c>
      <c r="S37" s="5">
        <f>SUM(S8:S36)</f>
        <v>-27198920099</v>
      </c>
      <c r="U37" s="7">
        <f>SUM(U8:U36)</f>
        <v>1</v>
      </c>
    </row>
    <row r="38" spans="1:21" ht="19.5" thickTop="1" x14ac:dyDescent="0.25"/>
  </sheetData>
  <sheetProtection algorithmName="SHA-512" hashValue="lHkEmYuAIufqh22kZr/F4dKq+7Iw+64ghfSzomJsaLu2MniZVK8z/yWGWU2DrOuPjPXcNLnymhR1x3bK+4NjhQ==" saltValue="Dn/04J3lmgMbI4YoE2oyCg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zoomScale="60" zoomScaleNormal="100" workbookViewId="0">
      <selection activeCell="O42" sqref="O42"/>
    </sheetView>
  </sheetViews>
  <sheetFormatPr defaultRowHeight="18.75" x14ac:dyDescent="0.25"/>
  <cols>
    <col min="1" max="1" width="33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7.285156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28515625" style="3" bestFit="1" customWidth="1"/>
    <col min="16" max="16" width="1" style="3" customWidth="1"/>
    <col min="17" max="17" width="18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2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30" x14ac:dyDescent="0.25">
      <c r="A3" s="14" t="s">
        <v>132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30" x14ac:dyDescent="0.2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30" x14ac:dyDescent="0.25">
      <c r="A6" s="15" t="s">
        <v>136</v>
      </c>
      <c r="C6" s="16" t="s">
        <v>134</v>
      </c>
      <c r="D6" s="16" t="s">
        <v>134</v>
      </c>
      <c r="E6" s="16" t="s">
        <v>134</v>
      </c>
      <c r="F6" s="16" t="s">
        <v>134</v>
      </c>
      <c r="G6" s="16" t="s">
        <v>134</v>
      </c>
      <c r="H6" s="16" t="s">
        <v>134</v>
      </c>
      <c r="I6" s="16" t="s">
        <v>134</v>
      </c>
      <c r="K6" s="16" t="s">
        <v>135</v>
      </c>
      <c r="L6" s="16" t="s">
        <v>135</v>
      </c>
      <c r="M6" s="16" t="s">
        <v>135</v>
      </c>
      <c r="N6" s="16" t="s">
        <v>135</v>
      </c>
      <c r="O6" s="16" t="s">
        <v>135</v>
      </c>
      <c r="P6" s="16" t="s">
        <v>135</v>
      </c>
      <c r="Q6" s="16" t="s">
        <v>135</v>
      </c>
    </row>
    <row r="7" spans="1:17" ht="30" x14ac:dyDescent="0.25">
      <c r="A7" s="16" t="s">
        <v>136</v>
      </c>
      <c r="C7" s="16" t="s">
        <v>168</v>
      </c>
      <c r="E7" s="16" t="s">
        <v>165</v>
      </c>
      <c r="G7" s="16" t="s">
        <v>166</v>
      </c>
      <c r="I7" s="16" t="s">
        <v>169</v>
      </c>
      <c r="K7" s="16" t="s">
        <v>168</v>
      </c>
      <c r="M7" s="16" t="s">
        <v>165</v>
      </c>
      <c r="O7" s="16" t="s">
        <v>166</v>
      </c>
      <c r="Q7" s="16" t="s">
        <v>169</v>
      </c>
    </row>
    <row r="8" spans="1:17" ht="21" x14ac:dyDescent="0.25">
      <c r="A8" s="4" t="s">
        <v>141</v>
      </c>
      <c r="C8" s="3">
        <v>0</v>
      </c>
      <c r="E8" s="3">
        <v>0</v>
      </c>
      <c r="G8" s="3">
        <v>0</v>
      </c>
      <c r="I8" s="3">
        <v>0</v>
      </c>
      <c r="K8" s="3">
        <v>667625832</v>
      </c>
      <c r="M8" s="3">
        <v>0</v>
      </c>
      <c r="O8" s="3">
        <v>5548994070</v>
      </c>
      <c r="Q8" s="3">
        <v>6216619902</v>
      </c>
    </row>
    <row r="9" spans="1:17" ht="21" x14ac:dyDescent="0.25">
      <c r="A9" s="4" t="s">
        <v>163</v>
      </c>
      <c r="C9" s="3">
        <v>0</v>
      </c>
      <c r="E9" s="3">
        <v>0</v>
      </c>
      <c r="G9" s="3">
        <v>0</v>
      </c>
      <c r="I9" s="3">
        <v>0</v>
      </c>
      <c r="K9" s="3">
        <v>1817364567</v>
      </c>
      <c r="M9" s="3">
        <v>0</v>
      </c>
      <c r="O9" s="3">
        <v>54634038</v>
      </c>
      <c r="Q9" s="3">
        <v>1871998605</v>
      </c>
    </row>
    <row r="10" spans="1:17" ht="21" x14ac:dyDescent="0.25">
      <c r="A10" s="4" t="s">
        <v>67</v>
      </c>
      <c r="C10" s="3">
        <v>10003704287</v>
      </c>
      <c r="E10" s="3">
        <v>0</v>
      </c>
      <c r="G10" s="3">
        <v>0</v>
      </c>
      <c r="I10" s="3">
        <v>10003704287</v>
      </c>
      <c r="K10" s="3">
        <v>35704251279</v>
      </c>
      <c r="M10" s="3">
        <v>6201198125</v>
      </c>
      <c r="O10" s="3">
        <v>0</v>
      </c>
      <c r="Q10" s="3">
        <v>41905449404</v>
      </c>
    </row>
    <row r="11" spans="1:17" ht="21" x14ac:dyDescent="0.25">
      <c r="A11" s="4" t="s">
        <v>54</v>
      </c>
      <c r="C11" s="3">
        <v>12270392882</v>
      </c>
      <c r="E11" s="3">
        <v>-7286679049</v>
      </c>
      <c r="G11" s="3">
        <v>0</v>
      </c>
      <c r="I11" s="3">
        <v>4983713833</v>
      </c>
      <c r="K11" s="3">
        <v>48903054714</v>
      </c>
      <c r="M11" s="3">
        <v>-23409522473</v>
      </c>
      <c r="O11" s="3">
        <v>0</v>
      </c>
      <c r="Q11" s="3">
        <v>25493532241</v>
      </c>
    </row>
    <row r="12" spans="1:17" ht="21" x14ac:dyDescent="0.25">
      <c r="A12" s="4" t="s">
        <v>70</v>
      </c>
      <c r="C12" s="3">
        <v>13142860424</v>
      </c>
      <c r="E12" s="3">
        <v>0</v>
      </c>
      <c r="G12" s="3">
        <v>0</v>
      </c>
      <c r="I12" s="3">
        <v>13142860424</v>
      </c>
      <c r="K12" s="3">
        <v>49726181353</v>
      </c>
      <c r="M12" s="3">
        <v>86141895961</v>
      </c>
      <c r="O12" s="3">
        <v>0</v>
      </c>
      <c r="Q12" s="3">
        <v>135868077314</v>
      </c>
    </row>
    <row r="13" spans="1:17" ht="21" x14ac:dyDescent="0.25">
      <c r="A13" s="4" t="s">
        <v>64</v>
      </c>
      <c r="C13" s="3">
        <v>99783007</v>
      </c>
      <c r="E13" s="3">
        <v>0</v>
      </c>
      <c r="G13" s="3">
        <v>0</v>
      </c>
      <c r="I13" s="3">
        <v>99783007</v>
      </c>
      <c r="K13" s="3">
        <v>401421705</v>
      </c>
      <c r="M13" s="3">
        <v>71672007</v>
      </c>
      <c r="O13" s="3">
        <v>0</v>
      </c>
      <c r="Q13" s="3">
        <v>473093712</v>
      </c>
    </row>
    <row r="14" spans="1:17" ht="21" x14ac:dyDescent="0.25">
      <c r="A14" s="4" t="s">
        <v>61</v>
      </c>
      <c r="C14" s="3">
        <v>7413458770</v>
      </c>
      <c r="E14" s="3">
        <v>0</v>
      </c>
      <c r="G14" s="3">
        <v>0</v>
      </c>
      <c r="I14" s="3">
        <v>7413458770</v>
      </c>
      <c r="K14" s="3">
        <v>29241134403</v>
      </c>
      <c r="M14" s="3">
        <v>-499909375</v>
      </c>
      <c r="O14" s="3">
        <v>0</v>
      </c>
      <c r="Q14" s="3">
        <v>28741225028</v>
      </c>
    </row>
    <row r="15" spans="1:17" ht="21" x14ac:dyDescent="0.25">
      <c r="A15" s="4" t="s">
        <v>73</v>
      </c>
      <c r="C15" s="3">
        <v>0</v>
      </c>
      <c r="E15" s="3">
        <v>1771857652</v>
      </c>
      <c r="G15" s="3">
        <v>0</v>
      </c>
      <c r="I15" s="3">
        <v>1771857652</v>
      </c>
      <c r="K15" s="3">
        <v>0</v>
      </c>
      <c r="M15" s="3">
        <v>7255626072</v>
      </c>
      <c r="O15" s="3">
        <v>0</v>
      </c>
      <c r="Q15" s="3">
        <v>7255626072</v>
      </c>
    </row>
    <row r="16" spans="1:17" ht="21" x14ac:dyDescent="0.25">
      <c r="A16" s="4" t="s">
        <v>58</v>
      </c>
      <c r="C16" s="3">
        <v>0</v>
      </c>
      <c r="E16" s="3">
        <v>1011413948</v>
      </c>
      <c r="G16" s="3">
        <v>0</v>
      </c>
      <c r="I16" s="3">
        <v>1011413948</v>
      </c>
      <c r="K16" s="3">
        <v>0</v>
      </c>
      <c r="M16" s="3">
        <v>2109109654</v>
      </c>
      <c r="O16" s="3">
        <v>0</v>
      </c>
      <c r="Q16" s="3">
        <v>2109109654</v>
      </c>
    </row>
    <row r="17" spans="3:17" ht="19.5" thickBot="1" x14ac:dyDescent="0.3">
      <c r="C17" s="5">
        <f>SUM(C8:C16)</f>
        <v>42930199370</v>
      </c>
      <c r="E17" s="5">
        <f>SUM(E8:E16)</f>
        <v>-4503407449</v>
      </c>
      <c r="G17" s="5">
        <f>SUM(G8:G16)</f>
        <v>0</v>
      </c>
      <c r="I17" s="5">
        <f>SUM(I8:I16)</f>
        <v>38426791921</v>
      </c>
      <c r="K17" s="5">
        <f>SUM(K8:K16)</f>
        <v>166461033853</v>
      </c>
      <c r="M17" s="5">
        <f>SUM(M8:M16)</f>
        <v>77870069971</v>
      </c>
      <c r="O17" s="5">
        <f>SUM(O8:O16)</f>
        <v>5603628108</v>
      </c>
      <c r="Q17" s="5">
        <f>SUM(Q8:Q16)</f>
        <v>249934731932</v>
      </c>
    </row>
    <row r="18" spans="3:17" ht="19.5" thickTop="1" x14ac:dyDescent="0.25"/>
  </sheetData>
  <sheetProtection algorithmName="SHA-512" hashValue="n459ULlET/UT2uSXtVLUPdgL99bVrgaHBGPpzngERMYMC90E9Y+tj3BIAqmV+EkEklRtqEdTubVFWFxH4uLE6w==" saltValue="pTbDesPRCAk3NCoJrsbNh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Yaser 2081. Mahmoudijam</dc:creator>
  <cp:lastModifiedBy>Marjan 2289. Seraj</cp:lastModifiedBy>
  <dcterms:created xsi:type="dcterms:W3CDTF">2021-06-30T08:28:06Z</dcterms:created>
  <dcterms:modified xsi:type="dcterms:W3CDTF">2021-06-30T11:33:57Z</dcterms:modified>
</cp:coreProperties>
</file>