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TIBFS01\001-Public\p.barzegarzadeh\پرتفوی تیر\صندوق سپاس\1400\4\"/>
    </mc:Choice>
  </mc:AlternateContent>
  <bookViews>
    <workbookView xWindow="0" yWindow="0" windowWidth="28800" windowHeight="12435" firstSheet="6" activeTab="6"/>
  </bookViews>
  <sheets>
    <sheet name="سهام" sheetId="1" r:id="rId1"/>
    <sheet name="تبعی" sheetId="2" r:id="rId2"/>
    <sheet name="اوراق مشارکت" sheetId="3" r:id="rId3"/>
    <sheet name="سپرده" sheetId="6" r:id="rId4"/>
    <sheet name="سود اوراق بهادار و سپرده بانکی" sheetId="7" r:id="rId5"/>
    <sheet name="درآمد سود سهام" sheetId="8" r:id="rId6"/>
    <sheet name="درآمد ناشی از تغییر قیمت اوراق" sheetId="9" r:id="rId7"/>
    <sheet name="درآمد ناشی از فروش" sheetId="10" r:id="rId8"/>
    <sheet name="سرمایه‌گذاری در سهام" sheetId="11" r:id="rId9"/>
    <sheet name="سرمایه‌گذاری در اوراق بهادار" sheetId="12" r:id="rId10"/>
    <sheet name="درآمد سپرده بانکی" sheetId="13" r:id="rId11"/>
    <sheet name="سایر درآمدها" sheetId="14" r:id="rId12"/>
    <sheet name="جمع درآمدها" sheetId="15" r:id="rId13"/>
  </sheets>
  <definedNames>
    <definedName name="_xlnm.Print_Area" localSheetId="2">'اوراق مشارکت'!$A$1:$AK$17</definedName>
    <definedName name="_xlnm.Print_Area" localSheetId="12">'جمع درآمدها'!$A$1:$H$10</definedName>
    <definedName name="_xlnm.Print_Area" localSheetId="10">'درآمد سپرده بانکی'!$A$1:$K$26</definedName>
    <definedName name="_xlnm.Print_Area" localSheetId="5">'درآمد سود سهام'!$A$1:$S$29</definedName>
    <definedName name="_xlnm.Print_Area" localSheetId="6">'درآمد ناشی از تغییر قیمت اوراق'!$A$1:$Q$48</definedName>
    <definedName name="_xlnm.Print_Area" localSheetId="7">'درآمد ناشی از فروش'!$A$1:$Q$12</definedName>
    <definedName name="_xlnm.Print_Area" localSheetId="3">سپرده!$A$1:$S$29</definedName>
    <definedName name="_xlnm.Print_Area" localSheetId="9">'سرمایه‌گذاری در اوراق بهادار'!$A$1:$Q$19</definedName>
    <definedName name="_xlnm.Print_Area" localSheetId="8">'سرمایه‌گذاری در سهام'!$A$1:$U$40</definedName>
    <definedName name="_xlnm.Print_Area" localSheetId="0">سهام!$A$1:$Y$42</definedName>
    <definedName name="_xlnm.Print_Area" localSheetId="4">'سود اوراق بهادار و سپرده بانکی'!$A$1:$S$33</definedName>
  </definedNames>
  <calcPr calcId="162913"/>
</workbook>
</file>

<file path=xl/calcChain.xml><?xml version="1.0" encoding="utf-8"?>
<calcChain xmlns="http://schemas.openxmlformats.org/spreadsheetml/2006/main">
  <c r="G10" i="15" l="1"/>
  <c r="E10" i="15"/>
  <c r="C10" i="15"/>
  <c r="G9" i="13"/>
  <c r="G10" i="13"/>
  <c r="G13" i="13"/>
  <c r="G14" i="13"/>
  <c r="G17" i="13"/>
  <c r="G18" i="13"/>
  <c r="G21" i="13"/>
  <c r="G22" i="13"/>
  <c r="G8" i="13"/>
  <c r="I25" i="13"/>
  <c r="K9" i="13" s="1"/>
  <c r="E25" i="13"/>
  <c r="G11" i="13" s="1"/>
  <c r="C18" i="12"/>
  <c r="E18" i="12"/>
  <c r="G18" i="12"/>
  <c r="I18" i="12"/>
  <c r="K18" i="12"/>
  <c r="M18" i="12"/>
  <c r="O18" i="12"/>
  <c r="Q18" i="12"/>
  <c r="U9" i="11"/>
  <c r="U10" i="11"/>
  <c r="U13" i="11"/>
  <c r="U14" i="11"/>
  <c r="U17" i="11"/>
  <c r="U18" i="11"/>
  <c r="U21" i="11"/>
  <c r="U22" i="11"/>
  <c r="U25" i="11"/>
  <c r="U26" i="11"/>
  <c r="U29" i="11"/>
  <c r="U30" i="11"/>
  <c r="U33" i="11"/>
  <c r="U34" i="11"/>
  <c r="U37" i="11"/>
  <c r="U38" i="11"/>
  <c r="C39" i="11"/>
  <c r="E39" i="11"/>
  <c r="G39" i="11"/>
  <c r="I39" i="11"/>
  <c r="K15" i="11" s="1"/>
  <c r="M39" i="11"/>
  <c r="O39" i="11"/>
  <c r="Q39" i="11"/>
  <c r="S39" i="11"/>
  <c r="U11" i="11" s="1"/>
  <c r="K10" i="11"/>
  <c r="K18" i="11"/>
  <c r="K22" i="11"/>
  <c r="K26" i="11"/>
  <c r="K30" i="11"/>
  <c r="K34" i="11"/>
  <c r="K38" i="11"/>
  <c r="C11" i="10"/>
  <c r="E11" i="10"/>
  <c r="G11" i="10"/>
  <c r="I11" i="10"/>
  <c r="K11" i="10"/>
  <c r="M11" i="10"/>
  <c r="O11" i="10"/>
  <c r="Q11" i="10"/>
  <c r="I46" i="9"/>
  <c r="C46" i="9"/>
  <c r="E46" i="9"/>
  <c r="G46" i="9"/>
  <c r="K46" i="9"/>
  <c r="M46" i="9"/>
  <c r="O46" i="9"/>
  <c r="Q46" i="9"/>
  <c r="G28" i="8"/>
  <c r="I28" i="8"/>
  <c r="K28" i="8"/>
  <c r="M28" i="8"/>
  <c r="O28" i="8"/>
  <c r="Q28" i="8"/>
  <c r="S28" i="8"/>
  <c r="S32" i="7"/>
  <c r="I32" i="7"/>
  <c r="K32" i="7"/>
  <c r="M32" i="7"/>
  <c r="O32" i="7"/>
  <c r="Q32" i="7"/>
  <c r="K28" i="6"/>
  <c r="M28" i="6"/>
  <c r="O28" i="6"/>
  <c r="Q28" i="6"/>
  <c r="S9" i="6"/>
  <c r="S10" i="6"/>
  <c r="S11" i="6"/>
  <c r="S12" i="6"/>
  <c r="S13" i="6"/>
  <c r="S14" i="6"/>
  <c r="S15" i="6"/>
  <c r="S16" i="6"/>
  <c r="S17" i="6"/>
  <c r="S18" i="6"/>
  <c r="S19" i="6"/>
  <c r="S20" i="6"/>
  <c r="S21" i="6"/>
  <c r="S22" i="6"/>
  <c r="S23" i="6"/>
  <c r="S24" i="6"/>
  <c r="S25" i="6"/>
  <c r="S26" i="6"/>
  <c r="S8" i="6"/>
  <c r="AI16" i="3"/>
  <c r="AG16" i="3"/>
  <c r="AE16" i="3"/>
  <c r="AC16" i="3"/>
  <c r="AA16" i="3"/>
  <c r="Y16" i="3"/>
  <c r="W16" i="3"/>
  <c r="U16" i="3"/>
  <c r="S16" i="3"/>
  <c r="Q16" i="3"/>
  <c r="O16" i="3"/>
  <c r="AK10" i="3"/>
  <c r="AK11" i="3"/>
  <c r="AK12" i="3"/>
  <c r="AK13" i="3"/>
  <c r="AK14" i="3"/>
  <c r="AK15" i="3"/>
  <c r="AK9" i="3"/>
  <c r="Y10" i="1"/>
  <c r="Y11" i="1"/>
  <c r="Y12" i="1"/>
  <c r="Y13" i="1"/>
  <c r="Y14" i="1"/>
  <c r="Y15" i="1"/>
  <c r="Y16" i="1"/>
  <c r="Y17" i="1"/>
  <c r="Y18" i="1"/>
  <c r="Y19" i="1"/>
  <c r="Y20" i="1"/>
  <c r="Y21" i="1"/>
  <c r="Y22" i="1"/>
  <c r="Y23" i="1"/>
  <c r="Y24" i="1"/>
  <c r="Y25" i="1"/>
  <c r="Y26" i="1"/>
  <c r="Y27" i="1"/>
  <c r="Y28" i="1"/>
  <c r="Y29" i="1"/>
  <c r="Y30" i="1"/>
  <c r="Y31" i="1"/>
  <c r="Y32" i="1"/>
  <c r="Y33" i="1"/>
  <c r="Y34" i="1"/>
  <c r="Y35" i="1"/>
  <c r="Y36" i="1"/>
  <c r="Y37" i="1"/>
  <c r="Y38" i="1"/>
  <c r="Y39" i="1"/>
  <c r="Y40" i="1"/>
  <c r="Y9" i="1"/>
  <c r="U41" i="1"/>
  <c r="W41" i="1"/>
  <c r="C41" i="1"/>
  <c r="E41" i="1"/>
  <c r="G41" i="1"/>
  <c r="I41" i="1"/>
  <c r="K41" i="1"/>
  <c r="M41" i="1"/>
  <c r="O41" i="1"/>
  <c r="Q41" i="1"/>
  <c r="S41" i="1"/>
  <c r="Y41" i="1" l="1"/>
  <c r="S27" i="6"/>
  <c r="S28" i="6" s="1"/>
  <c r="AK16" i="3"/>
  <c r="K20" i="13"/>
  <c r="K16" i="13"/>
  <c r="K19" i="13"/>
  <c r="U36" i="11"/>
  <c r="U32" i="11"/>
  <c r="U28" i="11"/>
  <c r="U24" i="11"/>
  <c r="U20" i="11"/>
  <c r="U16" i="11"/>
  <c r="U12" i="11"/>
  <c r="G24" i="13"/>
  <c r="G20" i="13"/>
  <c r="G16" i="13"/>
  <c r="G12" i="13"/>
  <c r="G25" i="13" s="1"/>
  <c r="K22" i="13"/>
  <c r="K18" i="13"/>
  <c r="K14" i="13"/>
  <c r="K10" i="13"/>
  <c r="K24" i="13"/>
  <c r="K12" i="13"/>
  <c r="K23" i="13"/>
  <c r="K15" i="13"/>
  <c r="K11" i="13"/>
  <c r="U8" i="11"/>
  <c r="U35" i="11"/>
  <c r="U31" i="11"/>
  <c r="U27" i="11"/>
  <c r="U23" i="11"/>
  <c r="U19" i="11"/>
  <c r="U15" i="11"/>
  <c r="G23" i="13"/>
  <c r="G19" i="13"/>
  <c r="G15" i="13"/>
  <c r="K8" i="13"/>
  <c r="K21" i="13"/>
  <c r="K17" i="13"/>
  <c r="K13" i="13"/>
  <c r="K37" i="11"/>
  <c r="K29" i="11"/>
  <c r="K21" i="11"/>
  <c r="K13" i="11"/>
  <c r="K12" i="11"/>
  <c r="K14" i="11"/>
  <c r="K36" i="11"/>
  <c r="K28" i="11"/>
  <c r="K20" i="11"/>
  <c r="K35" i="11"/>
  <c r="K27" i="11"/>
  <c r="K19" i="11"/>
  <c r="K11" i="11"/>
  <c r="K33" i="11"/>
  <c r="K25" i="11"/>
  <c r="K17" i="11"/>
  <c r="K9" i="11"/>
  <c r="K32" i="11"/>
  <c r="K24" i="11"/>
  <c r="K16" i="11"/>
  <c r="K8" i="11"/>
  <c r="K31" i="11"/>
  <c r="K23" i="11"/>
  <c r="K25" i="13" l="1"/>
  <c r="U39" i="11"/>
  <c r="K39" i="11"/>
</calcChain>
</file>

<file path=xl/sharedStrings.xml><?xml version="1.0" encoding="utf-8"?>
<sst xmlns="http://schemas.openxmlformats.org/spreadsheetml/2006/main" count="774" uniqueCount="197">
  <si>
    <t>صندوق سرمایه‌گذاری پاداش سهامداری توسعه یکم</t>
  </si>
  <si>
    <t>صورت وضعیت پورتفوی</t>
  </si>
  <si>
    <t>برای ماه منتهی به 1400/04/31</t>
  </si>
  <si>
    <t>نام شرکت</t>
  </si>
  <si>
    <t>1400/03/31</t>
  </si>
  <si>
    <t>تغییرات طی دوره</t>
  </si>
  <si>
    <t>1400/04/31</t>
  </si>
  <si>
    <t>تعداد</t>
  </si>
  <si>
    <t>بهای تمام شده</t>
  </si>
  <si>
    <t>خالص ارزش فروش</t>
  </si>
  <si>
    <t>خرید طی دوره</t>
  </si>
  <si>
    <t>فروش طی دوره</t>
  </si>
  <si>
    <t>قیمت بازار</t>
  </si>
  <si>
    <t>درصد به کل دارایی‌های صندوق</t>
  </si>
  <si>
    <t>مبلغ فروش</t>
  </si>
  <si>
    <t>آتیه داده پرداز</t>
  </si>
  <si>
    <t>اختیارف ت کویر-19049-01/10/05</t>
  </si>
  <si>
    <t>افرانت</t>
  </si>
  <si>
    <t>ایران‌ خودرو</t>
  </si>
  <si>
    <t>بانک تجارت</t>
  </si>
  <si>
    <t>بانک صادرات ایران</t>
  </si>
  <si>
    <t>بانک ملت</t>
  </si>
  <si>
    <t>بانک‌پارسیان‌</t>
  </si>
  <si>
    <t>پالایش نفت اصفهان</t>
  </si>
  <si>
    <t>پالایش نفت تهران</t>
  </si>
  <si>
    <t>پدیده شیمی قرن</t>
  </si>
  <si>
    <t>پلی پروپیلن جم - جم پیلن</t>
  </si>
  <si>
    <t>توسعه مولد نیروگاهی جهرم</t>
  </si>
  <si>
    <t>تولیدی فولاد سپید فراب کویر</t>
  </si>
  <si>
    <t>ح . پدیده شیمی قرن</t>
  </si>
  <si>
    <t>ریل پردازسیر</t>
  </si>
  <si>
    <t>س. نفت و گاز و پتروشیمی تأمین</t>
  </si>
  <si>
    <t>سایپا</t>
  </si>
  <si>
    <t>سرمایه گذاری تامین اجتماعی</t>
  </si>
  <si>
    <t>سرمایه گذاری مس سرچشمه</t>
  </si>
  <si>
    <t>سرمایه‌ گذاری‌ پارس‌ توشه‌</t>
  </si>
  <si>
    <t>سهامی ذوب آهن  اصفهان</t>
  </si>
  <si>
    <t>صنایع پتروشیمی خلیج فارس</t>
  </si>
  <si>
    <t>فرآوری معدنی اپال کانی پارس</t>
  </si>
  <si>
    <t>فولاد هرمزگان جنوب</t>
  </si>
  <si>
    <t>گروه مپنا (سهامی عام)</t>
  </si>
  <si>
    <t>لیزینگ پارسیان</t>
  </si>
  <si>
    <t>معدنی‌وصنعتی‌چادرملو</t>
  </si>
  <si>
    <t>ملی‌ سرب‌وروی‌ ایران‌</t>
  </si>
  <si>
    <t>ملی‌ صنایع‌ مس‌ ایران‌</t>
  </si>
  <si>
    <t>بیمه معلم</t>
  </si>
  <si>
    <t>لامیران‌</t>
  </si>
  <si>
    <t>تعداد اوراق تبعی</t>
  </si>
  <si>
    <t>قیمت اعمال</t>
  </si>
  <si>
    <t>تاریخ اعمال</t>
  </si>
  <si>
    <t>نرخ موثر</t>
  </si>
  <si>
    <t>1401/10/05</t>
  </si>
  <si>
    <t>اطلاعات اوراق بهادار با درآمد ثابت</t>
  </si>
  <si>
    <t>نام اوراق</t>
  </si>
  <si>
    <t>دارای مجوز از سازمان</t>
  </si>
  <si>
    <t>بورسی یا فرابورسی</t>
  </si>
  <si>
    <t>تاریخ انتشار</t>
  </si>
  <si>
    <t>تاریخ سر رسید</t>
  </si>
  <si>
    <t>نرخ سود</t>
  </si>
  <si>
    <t>قیمت بازار هر ورقه</t>
  </si>
  <si>
    <t>اجاره ریل پردازسیر021212</t>
  </si>
  <si>
    <t>بله</t>
  </si>
  <si>
    <t>1397/12/12</t>
  </si>
  <si>
    <t>1402/12/12</t>
  </si>
  <si>
    <t>اسنادخزانه-م8بودجه99-020606</t>
  </si>
  <si>
    <t>1399/09/25</t>
  </si>
  <si>
    <t>1402/06/06</t>
  </si>
  <si>
    <t>مرابحه سلامت6واجدشرايط خاص1400</t>
  </si>
  <si>
    <t>1396/09/22</t>
  </si>
  <si>
    <t>1400/09/22</t>
  </si>
  <si>
    <t>مشارکت رایان سایپا-3ماهه16%</t>
  </si>
  <si>
    <t>1397/06/05</t>
  </si>
  <si>
    <t>1401/06/05</t>
  </si>
  <si>
    <t>مشاركت ش اصفهان012-3ماهه20%</t>
  </si>
  <si>
    <t>1396/12/28</t>
  </si>
  <si>
    <t>1400/12/28</t>
  </si>
  <si>
    <t>منفعت صبا اروند امید14001113</t>
  </si>
  <si>
    <t>1397/11/13</t>
  </si>
  <si>
    <t>1400/11/13</t>
  </si>
  <si>
    <t>سلف موازی استاندارد سنفت101</t>
  </si>
  <si>
    <t>1399/07/22</t>
  </si>
  <si>
    <t>1401/07/22</t>
  </si>
  <si>
    <t>درصد به کل دارایی‌ها</t>
  </si>
  <si>
    <t>سپرده</t>
  </si>
  <si>
    <t>مشخصات حساب بانکی</t>
  </si>
  <si>
    <t>شماره حساب</t>
  </si>
  <si>
    <t>نوع حساب</t>
  </si>
  <si>
    <t>تاریخ افتتاح</t>
  </si>
  <si>
    <t>مبلغ</t>
  </si>
  <si>
    <t>افزایش</t>
  </si>
  <si>
    <t>کاهش</t>
  </si>
  <si>
    <t>بانک شهر بلوار کشاورز</t>
  </si>
  <si>
    <t>700794079668</t>
  </si>
  <si>
    <t>سپرده کوتاه مدت</t>
  </si>
  <si>
    <t>1395/07/14</t>
  </si>
  <si>
    <t>100814617287</t>
  </si>
  <si>
    <t>حساب جاری</t>
  </si>
  <si>
    <t>1396/01/23</t>
  </si>
  <si>
    <t>بانک تجارت بورس کالا</t>
  </si>
  <si>
    <t>104456251</t>
  </si>
  <si>
    <t>1398/05/09</t>
  </si>
  <si>
    <t>بانک آینده مرکزی</t>
  </si>
  <si>
    <t>0203406678007</t>
  </si>
  <si>
    <t>1398/05/12</t>
  </si>
  <si>
    <t>بانک گردشگری وزرا</t>
  </si>
  <si>
    <t>155-9967-654551-1</t>
  </si>
  <si>
    <t>1398/05/28</t>
  </si>
  <si>
    <t>بانک ایران زمین فاطمی</t>
  </si>
  <si>
    <t>107-985-1285376-1</t>
  </si>
  <si>
    <t>سپرده بلند مدت</t>
  </si>
  <si>
    <t>1398/06/06</t>
  </si>
  <si>
    <t>بانک ایران زمین شیخ بهایی</t>
  </si>
  <si>
    <t>109-840-1285376-1</t>
  </si>
  <si>
    <t>107-840-1285376-1</t>
  </si>
  <si>
    <t>0302081208005</t>
  </si>
  <si>
    <t>1398/06/12</t>
  </si>
  <si>
    <t>بانک پاسارگاد شهران</t>
  </si>
  <si>
    <t>308-8100-140699480-1</t>
  </si>
  <si>
    <t>1398/07/06</t>
  </si>
  <si>
    <t>107-13-1285376-1</t>
  </si>
  <si>
    <t>1398/07/23</t>
  </si>
  <si>
    <t>109-13-1285376-1</t>
  </si>
  <si>
    <t>بانک پارسیان اوین</t>
  </si>
  <si>
    <t>47000991167603</t>
  </si>
  <si>
    <t>1398/10/08</t>
  </si>
  <si>
    <t>155-1197-654551-4</t>
  </si>
  <si>
    <t>1399/01/31</t>
  </si>
  <si>
    <t>155-1197-654551-5</t>
  </si>
  <si>
    <t>بانک کشاورزی مرکزی</t>
  </si>
  <si>
    <t>964276858</t>
  </si>
  <si>
    <t>1399/07/23</t>
  </si>
  <si>
    <t>964330158</t>
  </si>
  <si>
    <t>308-420-14069480-1</t>
  </si>
  <si>
    <t>1399/09/01</t>
  </si>
  <si>
    <t>بانک تجارت تخصصی بورس</t>
  </si>
  <si>
    <t>6174843196</t>
  </si>
  <si>
    <t>1399/11/01</t>
  </si>
  <si>
    <t>توسعه صادرات ایران مرکزی</t>
  </si>
  <si>
    <t xml:space="preserve">0200051454006 </t>
  </si>
  <si>
    <t>1400/02/21</t>
  </si>
  <si>
    <t>صورت وضعیت درآمدها</t>
  </si>
  <si>
    <t>مشخصات</t>
  </si>
  <si>
    <t>طی ماه</t>
  </si>
  <si>
    <t>از ابتدای سال مالی تا پایان ماه</t>
  </si>
  <si>
    <t>توضیحات</t>
  </si>
  <si>
    <t>روز دریافت سود</t>
  </si>
  <si>
    <t>درآمد سود</t>
  </si>
  <si>
    <t>هزینه تنزیل</t>
  </si>
  <si>
    <t>خالص درآمد</t>
  </si>
  <si>
    <t>اجاره تابان سپهر14021206</t>
  </si>
  <si>
    <t/>
  </si>
  <si>
    <t>1402/12/06</t>
  </si>
  <si>
    <t>صكوك مرابحه سايپا412-3ماهه 16%</t>
  </si>
  <si>
    <t>1401/12/20</t>
  </si>
  <si>
    <t xml:space="preserve">بانک گردشگری </t>
  </si>
  <si>
    <t>اطلاعات مجمع</t>
  </si>
  <si>
    <t>تاریخ مجمع</t>
  </si>
  <si>
    <t>تعداد سهام متعلقه در زمان مجمع</t>
  </si>
  <si>
    <t>سود متعلق به هر سهم</t>
  </si>
  <si>
    <t>جمع درآمد سود سهام</t>
  </si>
  <si>
    <t>خالص درآمد سود سهام</t>
  </si>
  <si>
    <t>1400/03/12</t>
  </si>
  <si>
    <t>1400/04/24</t>
  </si>
  <si>
    <t>1400/04/29</t>
  </si>
  <si>
    <t>1400/04/28</t>
  </si>
  <si>
    <t>1400/04/12</t>
  </si>
  <si>
    <t>1400/04/02</t>
  </si>
  <si>
    <t>1399/12/16</t>
  </si>
  <si>
    <t>1400/04/19</t>
  </si>
  <si>
    <t>1400/02/20</t>
  </si>
  <si>
    <t>1400/04/06</t>
  </si>
  <si>
    <t>1400/02/22</t>
  </si>
  <si>
    <t>بهای فروش</t>
  </si>
  <si>
    <t>ارزش دفتری</t>
  </si>
  <si>
    <t>سود و زیان ناشی از تغییر قیمت</t>
  </si>
  <si>
    <t>مشارکت ش اصفهان012-3ماهه20%</t>
  </si>
  <si>
    <t>مرابحه سلامت6واجدشرایط خاص1400</t>
  </si>
  <si>
    <t>سود و زیان ناشی از فروش</t>
  </si>
  <si>
    <t>صکوک مرابحه سایپا412-3ماهه 16%</t>
  </si>
  <si>
    <t>درآمد سود سهام</t>
  </si>
  <si>
    <t>درآمد تغییر ارزش</t>
  </si>
  <si>
    <t>درآمد فروش</t>
  </si>
  <si>
    <t>درصد از کل درآمدها</t>
  </si>
  <si>
    <t>درآمد سود اوراق</t>
  </si>
  <si>
    <t>جمع</t>
  </si>
  <si>
    <t>نام سپرده بانکی</t>
  </si>
  <si>
    <t>نام سپرده</t>
  </si>
  <si>
    <t>سود سپرده بانکی و گواهی سپرده</t>
  </si>
  <si>
    <t>درصد سود به میانگین سپرده</t>
  </si>
  <si>
    <t>109-985-1285376-1</t>
  </si>
  <si>
    <t>155-1197-654551-6</t>
  </si>
  <si>
    <t>سایر درآمدها</t>
  </si>
  <si>
    <t>معین برای سایر درآمدهای تنزیل سود بانک</t>
  </si>
  <si>
    <t>تعدیل کارمزد کارگزار</t>
  </si>
  <si>
    <t>سرمایه‌گذاری در سهام</t>
  </si>
  <si>
    <t>سرمایه‌گذاری در اوراق بهادار</t>
  </si>
  <si>
    <t>درآمد سپرده بانکی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</si>
</sst>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5" x14ac:knownFonts="1">
    <font>
      <sz val="11"/>
      <name val="Calibri"/>
    </font>
    <font>
      <sz val="12"/>
      <name val="B Nazanin"/>
      <charset val="178"/>
    </font>
    <font>
      <b/>
      <sz val="18"/>
      <color rgb="FF000000"/>
      <name val="B Nazanin"/>
      <charset val="178"/>
    </font>
    <font>
      <b/>
      <sz val="12"/>
      <name val="B Nazanin"/>
      <charset val="178"/>
    </font>
    <font>
      <sz val="11"/>
      <name val="Calibri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9" fontId="4" fillId="0" borderId="0" applyFont="0" applyFill="0" applyBorder="0" applyAlignment="0" applyProtection="0"/>
  </cellStyleXfs>
  <cellXfs count="20">
    <xf numFmtId="0" fontId="0" fillId="0" borderId="0" xfId="0"/>
    <xf numFmtId="0" fontId="1" fillId="0" borderId="0" xfId="0" applyFont="1"/>
    <xf numFmtId="0" fontId="3" fillId="0" borderId="0" xfId="0" applyFont="1"/>
    <xf numFmtId="3" fontId="1" fillId="0" borderId="0" xfId="0" applyNumberFormat="1" applyFont="1"/>
    <xf numFmtId="0" fontId="1" fillId="0" borderId="0" xfId="0" applyFont="1" applyAlignment="1">
      <alignment horizontal="center"/>
    </xf>
    <xf numFmtId="164" fontId="1" fillId="0" borderId="0" xfId="1" applyNumberFormat="1" applyFont="1" applyAlignment="1">
      <alignment horizontal="center"/>
    </xf>
    <xf numFmtId="164" fontId="1" fillId="0" borderId="2" xfId="1" applyNumberFormat="1" applyFont="1" applyBorder="1" applyAlignment="1">
      <alignment horizontal="center"/>
    </xf>
    <xf numFmtId="3" fontId="1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  <xf numFmtId="3" fontId="1" fillId="0" borderId="2" xfId="0" applyNumberFormat="1" applyFont="1" applyBorder="1" applyAlignment="1">
      <alignment horizontal="center"/>
    </xf>
    <xf numFmtId="9" fontId="1" fillId="0" borderId="0" xfId="1" applyFont="1" applyAlignment="1">
      <alignment horizontal="center"/>
    </xf>
    <xf numFmtId="9" fontId="1" fillId="0" borderId="2" xfId="1" applyFont="1" applyBorder="1" applyAlignment="1">
      <alignment horizontal="center"/>
    </xf>
    <xf numFmtId="164" fontId="1" fillId="0" borderId="2" xfId="0" applyNumberFormat="1" applyFont="1" applyBorder="1" applyAlignment="1">
      <alignment horizontal="center"/>
    </xf>
    <xf numFmtId="3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164" fontId="1" fillId="0" borderId="0" xfId="1" applyNumberFormat="1" applyFont="1" applyAlignment="1">
      <alignment horizontal="center" vertical="center"/>
    </xf>
    <xf numFmtId="9" fontId="1" fillId="0" borderId="2" xfId="1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F42"/>
  <sheetViews>
    <sheetView rightToLeft="1" view="pageBreakPreview" zoomScale="60" zoomScaleNormal="100" workbookViewId="0">
      <selection activeCell="S36" sqref="S36"/>
    </sheetView>
  </sheetViews>
  <sheetFormatPr defaultRowHeight="18.75" x14ac:dyDescent="0.45"/>
  <cols>
    <col min="1" max="1" width="29.85546875" style="4" bestFit="1" customWidth="1"/>
    <col min="2" max="2" width="1" style="4" customWidth="1"/>
    <col min="3" max="3" width="11.85546875" style="4" bestFit="1" customWidth="1"/>
    <col min="4" max="4" width="1" style="4" customWidth="1"/>
    <col min="5" max="5" width="18.85546875" style="4" bestFit="1" customWidth="1"/>
    <col min="6" max="6" width="1" style="4" customWidth="1"/>
    <col min="7" max="7" width="23.7109375" style="4" bestFit="1" customWidth="1"/>
    <col min="8" max="8" width="1" style="4" customWidth="1"/>
    <col min="9" max="9" width="10.85546875" style="4" bestFit="1" customWidth="1"/>
    <col min="10" max="10" width="1" style="4" customWidth="1"/>
    <col min="11" max="11" width="18.85546875" style="4" bestFit="1" customWidth="1"/>
    <col min="12" max="12" width="1" style="4" customWidth="1"/>
    <col min="13" max="13" width="11.85546875" style="4" bestFit="1" customWidth="1"/>
    <col min="14" max="14" width="1" style="4" customWidth="1"/>
    <col min="15" max="15" width="14.7109375" style="4" bestFit="1" customWidth="1"/>
    <col min="16" max="16" width="1" style="4" customWidth="1"/>
    <col min="17" max="17" width="11.85546875" style="4" bestFit="1" customWidth="1"/>
    <col min="18" max="18" width="1" style="4" customWidth="1"/>
    <col min="19" max="19" width="13.85546875" style="4" bestFit="1" customWidth="1"/>
    <col min="20" max="20" width="1" style="4" customWidth="1"/>
    <col min="21" max="21" width="18.85546875" style="4" bestFit="1" customWidth="1"/>
    <col min="22" max="22" width="1" style="4" customWidth="1"/>
    <col min="23" max="23" width="23.7109375" style="4" bestFit="1" customWidth="1"/>
    <col min="24" max="24" width="1" style="4" customWidth="1"/>
    <col min="25" max="25" width="38.7109375" style="4" bestFit="1" customWidth="1"/>
    <col min="26" max="26" width="1" style="4" customWidth="1"/>
    <col min="27" max="27" width="9.140625" style="4" customWidth="1"/>
    <col min="28" max="16384" width="9.140625" style="4"/>
  </cols>
  <sheetData>
    <row r="2" spans="1:32" ht="30" x14ac:dyDescent="0.45">
      <c r="A2" s="19" t="s">
        <v>0</v>
      </c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</row>
    <row r="3" spans="1:32" ht="30" x14ac:dyDescent="0.45">
      <c r="A3" s="19" t="s">
        <v>1</v>
      </c>
      <c r="B3" s="19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</row>
    <row r="4" spans="1:32" ht="30" x14ac:dyDescent="0.45">
      <c r="A4" s="19" t="s">
        <v>2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</row>
    <row r="5" spans="1:32" x14ac:dyDescent="0.45">
      <c r="AF5" s="7">
        <v>5968592237891</v>
      </c>
    </row>
    <row r="6" spans="1:32" ht="30" x14ac:dyDescent="0.45">
      <c r="A6" s="17" t="s">
        <v>3</v>
      </c>
      <c r="C6" s="18" t="s">
        <v>4</v>
      </c>
      <c r="D6" s="18" t="s">
        <v>4</v>
      </c>
      <c r="E6" s="18" t="s">
        <v>4</v>
      </c>
      <c r="F6" s="18" t="s">
        <v>4</v>
      </c>
      <c r="G6" s="18" t="s">
        <v>4</v>
      </c>
      <c r="I6" s="18" t="s">
        <v>5</v>
      </c>
      <c r="J6" s="18" t="s">
        <v>5</v>
      </c>
      <c r="K6" s="18" t="s">
        <v>5</v>
      </c>
      <c r="L6" s="18" t="s">
        <v>5</v>
      </c>
      <c r="M6" s="18" t="s">
        <v>5</v>
      </c>
      <c r="N6" s="18" t="s">
        <v>5</v>
      </c>
      <c r="O6" s="18" t="s">
        <v>5</v>
      </c>
      <c r="Q6" s="18" t="s">
        <v>6</v>
      </c>
      <c r="R6" s="18" t="s">
        <v>6</v>
      </c>
      <c r="S6" s="18" t="s">
        <v>6</v>
      </c>
      <c r="T6" s="18" t="s">
        <v>6</v>
      </c>
      <c r="U6" s="18" t="s">
        <v>6</v>
      </c>
      <c r="V6" s="18" t="s">
        <v>6</v>
      </c>
      <c r="W6" s="18" t="s">
        <v>6</v>
      </c>
      <c r="X6" s="18" t="s">
        <v>6</v>
      </c>
      <c r="Y6" s="18" t="s">
        <v>6</v>
      </c>
    </row>
    <row r="7" spans="1:32" ht="30" x14ac:dyDescent="0.45">
      <c r="A7" s="17" t="s">
        <v>3</v>
      </c>
      <c r="C7" s="17" t="s">
        <v>7</v>
      </c>
      <c r="E7" s="17" t="s">
        <v>8</v>
      </c>
      <c r="G7" s="17" t="s">
        <v>9</v>
      </c>
      <c r="I7" s="18" t="s">
        <v>10</v>
      </c>
      <c r="J7" s="18" t="s">
        <v>10</v>
      </c>
      <c r="K7" s="18" t="s">
        <v>10</v>
      </c>
      <c r="M7" s="18" t="s">
        <v>11</v>
      </c>
      <c r="N7" s="18" t="s">
        <v>11</v>
      </c>
      <c r="O7" s="18" t="s">
        <v>11</v>
      </c>
      <c r="Q7" s="17" t="s">
        <v>7</v>
      </c>
      <c r="S7" s="17" t="s">
        <v>12</v>
      </c>
      <c r="U7" s="17" t="s">
        <v>8</v>
      </c>
      <c r="W7" s="17" t="s">
        <v>9</v>
      </c>
      <c r="Y7" s="17" t="s">
        <v>13</v>
      </c>
    </row>
    <row r="8" spans="1:32" ht="30" x14ac:dyDescent="0.45">
      <c r="A8" s="18" t="s">
        <v>3</v>
      </c>
      <c r="C8" s="18" t="s">
        <v>7</v>
      </c>
      <c r="E8" s="18" t="s">
        <v>8</v>
      </c>
      <c r="G8" s="18" t="s">
        <v>9</v>
      </c>
      <c r="I8" s="18" t="s">
        <v>7</v>
      </c>
      <c r="K8" s="18" t="s">
        <v>8</v>
      </c>
      <c r="M8" s="18" t="s">
        <v>7</v>
      </c>
      <c r="O8" s="18" t="s">
        <v>14</v>
      </c>
      <c r="Q8" s="18" t="s">
        <v>7</v>
      </c>
      <c r="S8" s="18" t="s">
        <v>12</v>
      </c>
      <c r="U8" s="18" t="s">
        <v>8</v>
      </c>
      <c r="W8" s="18" t="s">
        <v>9</v>
      </c>
      <c r="Y8" s="18" t="s">
        <v>13</v>
      </c>
    </row>
    <row r="9" spans="1:32" ht="21" x14ac:dyDescent="0.55000000000000004">
      <c r="A9" s="8" t="s">
        <v>15</v>
      </c>
      <c r="C9" s="7">
        <v>6290000</v>
      </c>
      <c r="E9" s="7">
        <v>199767895368</v>
      </c>
      <c r="G9" s="7">
        <v>113959422837</v>
      </c>
      <c r="I9" s="7">
        <v>0</v>
      </c>
      <c r="K9" s="7">
        <v>0</v>
      </c>
      <c r="M9" s="7">
        <v>0</v>
      </c>
      <c r="O9" s="7">
        <v>0</v>
      </c>
      <c r="Q9" s="7">
        <v>6290000</v>
      </c>
      <c r="S9" s="7">
        <v>19545</v>
      </c>
      <c r="U9" s="7">
        <v>199767895368</v>
      </c>
      <c r="W9" s="7">
        <v>122206568602.5</v>
      </c>
      <c r="Y9" s="5">
        <f>W9/$AF$5</f>
        <v>2.0474940108436968E-2</v>
      </c>
    </row>
    <row r="10" spans="1:32" ht="21" x14ac:dyDescent="0.55000000000000004">
      <c r="A10" s="8" t="s">
        <v>16</v>
      </c>
      <c r="C10" s="7">
        <v>9495482</v>
      </c>
      <c r="E10" s="7">
        <v>2813557644</v>
      </c>
      <c r="G10" s="7">
        <v>4936379194.9602003</v>
      </c>
      <c r="I10" s="7">
        <v>0</v>
      </c>
      <c r="K10" s="7">
        <v>0</v>
      </c>
      <c r="M10" s="7">
        <v>-9495482</v>
      </c>
      <c r="O10" s="7">
        <v>2810662672</v>
      </c>
      <c r="Q10" s="7">
        <v>0</v>
      </c>
      <c r="S10" s="7">
        <v>0</v>
      </c>
      <c r="U10" s="7">
        <v>0</v>
      </c>
      <c r="W10" s="7">
        <v>0</v>
      </c>
      <c r="Y10" s="5">
        <f t="shared" ref="Y10:Y40" si="0">W10/$AF$5</f>
        <v>0</v>
      </c>
    </row>
    <row r="11" spans="1:32" ht="21" x14ac:dyDescent="0.55000000000000004">
      <c r="A11" s="8" t="s">
        <v>17</v>
      </c>
      <c r="C11" s="7">
        <v>100000</v>
      </c>
      <c r="E11" s="7">
        <v>4985722913</v>
      </c>
      <c r="G11" s="7">
        <v>2727872010</v>
      </c>
      <c r="I11" s="7">
        <v>0</v>
      </c>
      <c r="K11" s="7">
        <v>0</v>
      </c>
      <c r="M11" s="7">
        <v>0</v>
      </c>
      <c r="O11" s="7">
        <v>0</v>
      </c>
      <c r="Q11" s="7">
        <v>100000</v>
      </c>
      <c r="S11" s="7">
        <v>27162</v>
      </c>
      <c r="U11" s="7">
        <v>4985722913</v>
      </c>
      <c r="W11" s="7">
        <v>2700038610</v>
      </c>
      <c r="Y11" s="5">
        <f t="shared" si="0"/>
        <v>4.5237444649997698E-4</v>
      </c>
    </row>
    <row r="12" spans="1:32" ht="21" x14ac:dyDescent="0.55000000000000004">
      <c r="A12" s="8" t="s">
        <v>18</v>
      </c>
      <c r="C12" s="7">
        <v>355000</v>
      </c>
      <c r="E12" s="7">
        <v>1237547277</v>
      </c>
      <c r="G12" s="7">
        <v>718832346.75</v>
      </c>
      <c r="I12" s="7">
        <v>0</v>
      </c>
      <c r="K12" s="7">
        <v>0</v>
      </c>
      <c r="M12" s="7">
        <v>0</v>
      </c>
      <c r="O12" s="7">
        <v>0</v>
      </c>
      <c r="Q12" s="7">
        <v>355000</v>
      </c>
      <c r="S12" s="7">
        <v>2025</v>
      </c>
      <c r="U12" s="7">
        <v>1237547277</v>
      </c>
      <c r="W12" s="7">
        <v>714597693.75</v>
      </c>
      <c r="Y12" s="5">
        <f t="shared" si="0"/>
        <v>1.1972633835051578E-4</v>
      </c>
    </row>
    <row r="13" spans="1:32" ht="21" x14ac:dyDescent="0.55000000000000004">
      <c r="A13" s="8" t="s">
        <v>19</v>
      </c>
      <c r="C13" s="7">
        <v>830000</v>
      </c>
      <c r="E13" s="7">
        <v>2826893521</v>
      </c>
      <c r="G13" s="7">
        <v>2073379549.5</v>
      </c>
      <c r="I13" s="7">
        <v>0</v>
      </c>
      <c r="K13" s="7">
        <v>0</v>
      </c>
      <c r="M13" s="7">
        <v>0</v>
      </c>
      <c r="O13" s="7">
        <v>0</v>
      </c>
      <c r="Q13" s="7">
        <v>830000</v>
      </c>
      <c r="S13" s="7">
        <v>2737</v>
      </c>
      <c r="U13" s="7">
        <v>2826893521</v>
      </c>
      <c r="W13" s="7">
        <v>2258193325.5</v>
      </c>
      <c r="Y13" s="5">
        <f t="shared" si="0"/>
        <v>3.7834605473030801E-4</v>
      </c>
    </row>
    <row r="14" spans="1:32" ht="21" x14ac:dyDescent="0.55000000000000004">
      <c r="A14" s="8" t="s">
        <v>20</v>
      </c>
      <c r="C14" s="7">
        <v>350000</v>
      </c>
      <c r="E14" s="7">
        <v>1456137769</v>
      </c>
      <c r="G14" s="7">
        <v>759155985</v>
      </c>
      <c r="I14" s="7">
        <v>0</v>
      </c>
      <c r="K14" s="7">
        <v>0</v>
      </c>
      <c r="M14" s="7">
        <v>0</v>
      </c>
      <c r="O14" s="7">
        <v>0</v>
      </c>
      <c r="Q14" s="7">
        <v>350000</v>
      </c>
      <c r="S14" s="7">
        <v>2228</v>
      </c>
      <c r="U14" s="7">
        <v>1456137769</v>
      </c>
      <c r="W14" s="7">
        <v>775160190</v>
      </c>
      <c r="Y14" s="5">
        <f t="shared" si="0"/>
        <v>1.2987320277618806E-4</v>
      </c>
    </row>
    <row r="15" spans="1:32" ht="21" x14ac:dyDescent="0.55000000000000004">
      <c r="A15" s="8" t="s">
        <v>21</v>
      </c>
      <c r="C15" s="7">
        <v>242500</v>
      </c>
      <c r="E15" s="7">
        <v>1439509450</v>
      </c>
      <c r="G15" s="7">
        <v>940122787.5</v>
      </c>
      <c r="I15" s="7">
        <v>0</v>
      </c>
      <c r="K15" s="7">
        <v>0</v>
      </c>
      <c r="M15" s="7">
        <v>0</v>
      </c>
      <c r="O15" s="7">
        <v>0</v>
      </c>
      <c r="Q15" s="7">
        <v>242500</v>
      </c>
      <c r="S15" s="7">
        <v>3874</v>
      </c>
      <c r="U15" s="7">
        <v>1439509450</v>
      </c>
      <c r="W15" s="7">
        <v>933855302.25</v>
      </c>
      <c r="Y15" s="5">
        <f t="shared" si="0"/>
        <v>1.5646156832787382E-4</v>
      </c>
    </row>
    <row r="16" spans="1:32" ht="21" x14ac:dyDescent="0.55000000000000004">
      <c r="A16" s="8" t="s">
        <v>22</v>
      </c>
      <c r="C16" s="7">
        <v>390500</v>
      </c>
      <c r="E16" s="7">
        <v>2129882534</v>
      </c>
      <c r="G16" s="7">
        <v>1015081612.875</v>
      </c>
      <c r="I16" s="7">
        <v>0</v>
      </c>
      <c r="K16" s="7">
        <v>0</v>
      </c>
      <c r="M16" s="7">
        <v>0</v>
      </c>
      <c r="O16" s="7">
        <v>0</v>
      </c>
      <c r="Q16" s="7">
        <v>390500</v>
      </c>
      <c r="S16" s="7">
        <v>2830</v>
      </c>
      <c r="U16" s="7">
        <v>2129882534</v>
      </c>
      <c r="W16" s="7">
        <v>1098539565.75</v>
      </c>
      <c r="Y16" s="5">
        <f t="shared" si="0"/>
        <v>1.8405337841242251E-4</v>
      </c>
    </row>
    <row r="17" spans="1:25" ht="21" x14ac:dyDescent="0.55000000000000004">
      <c r="A17" s="8" t="s">
        <v>23</v>
      </c>
      <c r="C17" s="7">
        <v>100588</v>
      </c>
      <c r="E17" s="7">
        <v>1979585329</v>
      </c>
      <c r="G17" s="7">
        <v>1241869607.388</v>
      </c>
      <c r="I17" s="7">
        <v>0</v>
      </c>
      <c r="K17" s="7">
        <v>0</v>
      </c>
      <c r="M17" s="7">
        <v>0</v>
      </c>
      <c r="O17" s="7">
        <v>0</v>
      </c>
      <c r="Q17" s="7">
        <v>100588</v>
      </c>
      <c r="S17" s="7">
        <v>12420</v>
      </c>
      <c r="U17" s="7">
        <v>1979585329</v>
      </c>
      <c r="W17" s="7">
        <v>1241869607.388</v>
      </c>
      <c r="Y17" s="5">
        <f t="shared" si="0"/>
        <v>2.0806742325336238E-4</v>
      </c>
    </row>
    <row r="18" spans="1:25" ht="21" x14ac:dyDescent="0.55000000000000004">
      <c r="A18" s="8" t="s">
        <v>24</v>
      </c>
      <c r="C18" s="7">
        <v>115056</v>
      </c>
      <c r="E18" s="7">
        <v>2358866490</v>
      </c>
      <c r="G18" s="7">
        <v>982450470.31200004</v>
      </c>
      <c r="I18" s="7">
        <v>0</v>
      </c>
      <c r="K18" s="7">
        <v>0</v>
      </c>
      <c r="M18" s="7">
        <v>0</v>
      </c>
      <c r="O18" s="7">
        <v>0</v>
      </c>
      <c r="Q18" s="7">
        <v>115056</v>
      </c>
      <c r="S18" s="7">
        <v>9890</v>
      </c>
      <c r="U18" s="7">
        <v>2358866490</v>
      </c>
      <c r="W18" s="7">
        <v>1131133312.152</v>
      </c>
      <c r="Y18" s="5">
        <f t="shared" si="0"/>
        <v>1.8951425513224297E-4</v>
      </c>
    </row>
    <row r="19" spans="1:25" ht="21" x14ac:dyDescent="0.55000000000000004">
      <c r="A19" s="8" t="s">
        <v>25</v>
      </c>
      <c r="C19" s="7">
        <v>700000</v>
      </c>
      <c r="E19" s="7">
        <v>21285477371</v>
      </c>
      <c r="G19" s="7">
        <v>20666299500</v>
      </c>
      <c r="I19" s="7">
        <v>0</v>
      </c>
      <c r="K19" s="7">
        <v>0</v>
      </c>
      <c r="M19" s="7">
        <v>0</v>
      </c>
      <c r="O19" s="7">
        <v>0</v>
      </c>
      <c r="Q19" s="7">
        <v>700000</v>
      </c>
      <c r="S19" s="7">
        <v>33800</v>
      </c>
      <c r="U19" s="7">
        <v>21285477371</v>
      </c>
      <c r="W19" s="7">
        <v>23519223000</v>
      </c>
      <c r="Y19" s="5">
        <f t="shared" si="0"/>
        <v>3.940497534861003E-3</v>
      </c>
    </row>
    <row r="20" spans="1:25" ht="21" x14ac:dyDescent="0.55000000000000004">
      <c r="A20" s="8" t="s">
        <v>26</v>
      </c>
      <c r="C20" s="7">
        <v>500000</v>
      </c>
      <c r="E20" s="7">
        <v>42461728116</v>
      </c>
      <c r="G20" s="7">
        <v>35626752000</v>
      </c>
      <c r="I20" s="7">
        <v>0</v>
      </c>
      <c r="K20" s="7">
        <v>0</v>
      </c>
      <c r="M20" s="7">
        <v>0</v>
      </c>
      <c r="O20" s="7">
        <v>0</v>
      </c>
      <c r="Q20" s="7">
        <v>500000</v>
      </c>
      <c r="S20" s="7">
        <v>81400</v>
      </c>
      <c r="U20" s="7">
        <v>42461728116</v>
      </c>
      <c r="W20" s="7">
        <v>40457835000</v>
      </c>
      <c r="Y20" s="5">
        <f t="shared" si="0"/>
        <v>6.7784551846510064E-3</v>
      </c>
    </row>
    <row r="21" spans="1:25" ht="21" x14ac:dyDescent="0.55000000000000004">
      <c r="A21" s="8" t="s">
        <v>27</v>
      </c>
      <c r="C21" s="7">
        <v>544352</v>
      </c>
      <c r="E21" s="7">
        <v>2621161726</v>
      </c>
      <c r="G21" s="7">
        <v>1195318850.2704</v>
      </c>
      <c r="I21" s="7">
        <v>0</v>
      </c>
      <c r="K21" s="7">
        <v>0</v>
      </c>
      <c r="M21" s="7">
        <v>0</v>
      </c>
      <c r="O21" s="7">
        <v>0</v>
      </c>
      <c r="Q21" s="7">
        <v>544352</v>
      </c>
      <c r="S21" s="7">
        <v>2587</v>
      </c>
      <c r="U21" s="7">
        <v>2621161726</v>
      </c>
      <c r="W21" s="7">
        <v>1399859604.1872001</v>
      </c>
      <c r="Y21" s="5">
        <f t="shared" si="0"/>
        <v>2.3453765115672234E-4</v>
      </c>
    </row>
    <row r="22" spans="1:25" ht="21" x14ac:dyDescent="0.55000000000000004">
      <c r="A22" s="8" t="s">
        <v>28</v>
      </c>
      <c r="C22" s="7">
        <v>9920294</v>
      </c>
      <c r="E22" s="7">
        <v>134196415544</v>
      </c>
      <c r="G22" s="7">
        <v>132732670654.422</v>
      </c>
      <c r="I22" s="7">
        <v>0</v>
      </c>
      <c r="K22" s="7">
        <v>0</v>
      </c>
      <c r="M22" s="7">
        <v>0</v>
      </c>
      <c r="O22" s="7">
        <v>0</v>
      </c>
      <c r="Q22" s="7">
        <v>9920294</v>
      </c>
      <c r="S22" s="7">
        <v>13899</v>
      </c>
      <c r="U22" s="7">
        <v>137007078216</v>
      </c>
      <c r="W22" s="7">
        <v>137061767416.479</v>
      </c>
      <c r="Y22" s="5">
        <f t="shared" si="0"/>
        <v>2.2963835013951252E-2</v>
      </c>
    </row>
    <row r="23" spans="1:25" ht="21" x14ac:dyDescent="0.55000000000000004">
      <c r="A23" s="8" t="s">
        <v>29</v>
      </c>
      <c r="C23" s="7">
        <v>700000</v>
      </c>
      <c r="E23" s="7">
        <v>20584200000</v>
      </c>
      <c r="G23" s="7">
        <v>16393872600</v>
      </c>
      <c r="I23" s="7">
        <v>0</v>
      </c>
      <c r="K23" s="7">
        <v>0</v>
      </c>
      <c r="M23" s="7">
        <v>0</v>
      </c>
      <c r="O23" s="7">
        <v>0</v>
      </c>
      <c r="Q23" s="7">
        <v>700000</v>
      </c>
      <c r="S23" s="7">
        <v>24150</v>
      </c>
      <c r="U23" s="7">
        <v>20584200000</v>
      </c>
      <c r="W23" s="7">
        <v>16804415250</v>
      </c>
      <c r="Y23" s="5">
        <f t="shared" si="0"/>
        <v>2.8154738303814561E-3</v>
      </c>
    </row>
    <row r="24" spans="1:25" ht="21" x14ac:dyDescent="0.55000000000000004">
      <c r="A24" s="8" t="s">
        <v>30</v>
      </c>
      <c r="C24" s="7">
        <v>6734784</v>
      </c>
      <c r="E24" s="7">
        <v>23874685082</v>
      </c>
      <c r="G24" s="7">
        <v>25580494686.499199</v>
      </c>
      <c r="I24" s="7">
        <v>0</v>
      </c>
      <c r="K24" s="7">
        <v>0</v>
      </c>
      <c r="M24" s="7">
        <v>0</v>
      </c>
      <c r="O24" s="7">
        <v>0</v>
      </c>
      <c r="Q24" s="7">
        <v>6734784</v>
      </c>
      <c r="S24" s="7">
        <v>3858</v>
      </c>
      <c r="U24" s="7">
        <v>23874685082</v>
      </c>
      <c r="W24" s="7">
        <v>25828199031.801601</v>
      </c>
      <c r="Y24" s="5">
        <f t="shared" si="0"/>
        <v>4.3273519118685825E-3</v>
      </c>
    </row>
    <row r="25" spans="1:25" ht="21" x14ac:dyDescent="0.55000000000000004">
      <c r="A25" s="8" t="s">
        <v>31</v>
      </c>
      <c r="C25" s="7">
        <v>85000</v>
      </c>
      <c r="E25" s="7">
        <v>1645857472</v>
      </c>
      <c r="G25" s="7">
        <v>899018820</v>
      </c>
      <c r="I25" s="7">
        <v>0</v>
      </c>
      <c r="K25" s="7">
        <v>0</v>
      </c>
      <c r="M25" s="7">
        <v>0</v>
      </c>
      <c r="O25" s="7">
        <v>0</v>
      </c>
      <c r="Q25" s="7">
        <v>85000</v>
      </c>
      <c r="S25" s="7">
        <v>14390</v>
      </c>
      <c r="U25" s="7">
        <v>1645857472</v>
      </c>
      <c r="W25" s="7">
        <v>1215872257.5</v>
      </c>
      <c r="Y25" s="5">
        <f t="shared" si="0"/>
        <v>2.0371173118196261E-4</v>
      </c>
    </row>
    <row r="26" spans="1:25" ht="21" x14ac:dyDescent="0.55000000000000004">
      <c r="A26" s="8" t="s">
        <v>32</v>
      </c>
      <c r="C26" s="7">
        <v>1362500</v>
      </c>
      <c r="E26" s="7">
        <v>4678011702</v>
      </c>
      <c r="G26" s="7">
        <v>2309240278.125</v>
      </c>
      <c r="I26" s="7">
        <v>0</v>
      </c>
      <c r="K26" s="7">
        <v>0</v>
      </c>
      <c r="M26" s="7">
        <v>0</v>
      </c>
      <c r="O26" s="7">
        <v>0</v>
      </c>
      <c r="Q26" s="7">
        <v>1362500</v>
      </c>
      <c r="S26" s="7">
        <v>1807</v>
      </c>
      <c r="U26" s="7">
        <v>4678011702</v>
      </c>
      <c r="W26" s="7">
        <v>2447388376.875</v>
      </c>
      <c r="Y26" s="5">
        <f t="shared" si="0"/>
        <v>4.1004449279312535E-4</v>
      </c>
    </row>
    <row r="27" spans="1:25" ht="21" x14ac:dyDescent="0.55000000000000004">
      <c r="A27" s="8" t="s">
        <v>33</v>
      </c>
      <c r="C27" s="7">
        <v>1775000</v>
      </c>
      <c r="E27" s="7">
        <v>43410227737</v>
      </c>
      <c r="G27" s="7">
        <v>20291045625</v>
      </c>
      <c r="I27" s="7">
        <v>0</v>
      </c>
      <c r="K27" s="7">
        <v>0</v>
      </c>
      <c r="M27" s="7">
        <v>0</v>
      </c>
      <c r="O27" s="7">
        <v>0</v>
      </c>
      <c r="Q27" s="7">
        <v>1775000</v>
      </c>
      <c r="S27" s="7">
        <v>12960</v>
      </c>
      <c r="U27" s="7">
        <v>43410227737</v>
      </c>
      <c r="W27" s="7">
        <v>22867126200</v>
      </c>
      <c r="Y27" s="5">
        <f t="shared" si="0"/>
        <v>3.8312428272165048E-3</v>
      </c>
    </row>
    <row r="28" spans="1:25" ht="21" x14ac:dyDescent="0.55000000000000004">
      <c r="A28" s="8" t="s">
        <v>34</v>
      </c>
      <c r="C28" s="7">
        <v>5342532</v>
      </c>
      <c r="E28" s="7">
        <v>34085609513</v>
      </c>
      <c r="G28" s="7">
        <v>37175207542.199997</v>
      </c>
      <c r="I28" s="7">
        <v>0</v>
      </c>
      <c r="K28" s="7">
        <v>0</v>
      </c>
      <c r="M28" s="7">
        <v>0</v>
      </c>
      <c r="O28" s="7">
        <v>0</v>
      </c>
      <c r="Q28" s="7">
        <v>5342532</v>
      </c>
      <c r="S28" s="7">
        <v>7069</v>
      </c>
      <c r="U28" s="7">
        <v>34085609513</v>
      </c>
      <c r="W28" s="7">
        <v>37541648873.687401</v>
      </c>
      <c r="Y28" s="5">
        <f t="shared" si="0"/>
        <v>6.2898665845118494E-3</v>
      </c>
    </row>
    <row r="29" spans="1:25" ht="21" x14ac:dyDescent="0.55000000000000004">
      <c r="A29" s="8" t="s">
        <v>35</v>
      </c>
      <c r="C29" s="7">
        <v>728202</v>
      </c>
      <c r="E29" s="7">
        <v>5499194314</v>
      </c>
      <c r="G29" s="7">
        <v>4220157424.9229999</v>
      </c>
      <c r="I29" s="7">
        <v>0</v>
      </c>
      <c r="K29" s="7">
        <v>0</v>
      </c>
      <c r="M29" s="7">
        <v>0</v>
      </c>
      <c r="O29" s="7">
        <v>0</v>
      </c>
      <c r="Q29" s="7">
        <v>728202</v>
      </c>
      <c r="S29" s="7">
        <v>6600</v>
      </c>
      <c r="U29" s="7">
        <v>5499194314</v>
      </c>
      <c r="W29" s="7">
        <v>4777536707.46</v>
      </c>
      <c r="Y29" s="5">
        <f t="shared" si="0"/>
        <v>8.0044615497944303E-4</v>
      </c>
    </row>
    <row r="30" spans="1:25" ht="21" x14ac:dyDescent="0.55000000000000004">
      <c r="A30" s="8" t="s">
        <v>36</v>
      </c>
      <c r="C30" s="7">
        <v>450000</v>
      </c>
      <c r="E30" s="7">
        <v>3088010543</v>
      </c>
      <c r="G30" s="7">
        <v>1507029502.5</v>
      </c>
      <c r="I30" s="7">
        <v>0</v>
      </c>
      <c r="K30" s="7">
        <v>0</v>
      </c>
      <c r="M30" s="7">
        <v>0</v>
      </c>
      <c r="O30" s="7">
        <v>0</v>
      </c>
      <c r="Q30" s="7">
        <v>450000</v>
      </c>
      <c r="S30" s="7">
        <v>3599</v>
      </c>
      <c r="U30" s="7">
        <v>3088010543</v>
      </c>
      <c r="W30" s="7">
        <v>1609913677.5</v>
      </c>
      <c r="Y30" s="5">
        <f t="shared" si="0"/>
        <v>2.6973088683787558E-4</v>
      </c>
    </row>
    <row r="31" spans="1:25" ht="21" x14ac:dyDescent="0.55000000000000004">
      <c r="A31" s="8" t="s">
        <v>37</v>
      </c>
      <c r="C31" s="7">
        <v>26238</v>
      </c>
      <c r="E31" s="7">
        <v>406809951</v>
      </c>
      <c r="G31" s="7">
        <v>257689012.93200001</v>
      </c>
      <c r="I31" s="7">
        <v>0</v>
      </c>
      <c r="K31" s="7">
        <v>0</v>
      </c>
      <c r="M31" s="7">
        <v>0</v>
      </c>
      <c r="O31" s="7">
        <v>0</v>
      </c>
      <c r="Q31" s="7">
        <v>26238</v>
      </c>
      <c r="S31" s="7">
        <v>10560</v>
      </c>
      <c r="U31" s="7">
        <v>406809951</v>
      </c>
      <c r="W31" s="7">
        <v>275424693.98400003</v>
      </c>
      <c r="Y31" s="5">
        <f t="shared" si="0"/>
        <v>4.6145671040399509E-5</v>
      </c>
    </row>
    <row r="32" spans="1:25" ht="21" x14ac:dyDescent="0.55000000000000004">
      <c r="A32" s="8" t="s">
        <v>38</v>
      </c>
      <c r="C32" s="7">
        <v>12789864</v>
      </c>
      <c r="E32" s="7">
        <v>217508632235</v>
      </c>
      <c r="G32" s="7">
        <v>243977137093.548</v>
      </c>
      <c r="I32" s="7">
        <v>1000</v>
      </c>
      <c r="K32" s="7">
        <v>19513572</v>
      </c>
      <c r="M32" s="7">
        <v>0</v>
      </c>
      <c r="O32" s="7">
        <v>0</v>
      </c>
      <c r="Q32" s="7">
        <v>12790864</v>
      </c>
      <c r="S32" s="7">
        <v>20890</v>
      </c>
      <c r="U32" s="7">
        <v>217528145807</v>
      </c>
      <c r="W32" s="7">
        <v>265611302123.68799</v>
      </c>
      <c r="Y32" s="5">
        <f t="shared" si="0"/>
        <v>4.4501499103504122E-2</v>
      </c>
    </row>
    <row r="33" spans="1:25" ht="21" x14ac:dyDescent="0.55000000000000004">
      <c r="A33" s="8" t="s">
        <v>39</v>
      </c>
      <c r="C33" s="7">
        <v>1500000</v>
      </c>
      <c r="E33" s="7">
        <v>23451877496</v>
      </c>
      <c r="G33" s="7">
        <v>22734420525</v>
      </c>
      <c r="I33" s="7">
        <v>0</v>
      </c>
      <c r="K33" s="7">
        <v>0</v>
      </c>
      <c r="M33" s="7">
        <v>0</v>
      </c>
      <c r="O33" s="7">
        <v>0</v>
      </c>
      <c r="Q33" s="7">
        <v>1500000</v>
      </c>
      <c r="S33" s="7">
        <v>15273</v>
      </c>
      <c r="U33" s="7">
        <v>23451877496</v>
      </c>
      <c r="W33" s="7">
        <v>22773188475</v>
      </c>
      <c r="Y33" s="5">
        <f t="shared" si="0"/>
        <v>3.8155041536305214E-3</v>
      </c>
    </row>
    <row r="34" spans="1:25" ht="21" x14ac:dyDescent="0.55000000000000004">
      <c r="A34" s="8" t="s">
        <v>40</v>
      </c>
      <c r="C34" s="7">
        <v>15706</v>
      </c>
      <c r="E34" s="7">
        <v>310677752</v>
      </c>
      <c r="G34" s="7">
        <v>197498748.64500001</v>
      </c>
      <c r="I34" s="7">
        <v>0</v>
      </c>
      <c r="K34" s="7">
        <v>0</v>
      </c>
      <c r="M34" s="7">
        <v>0</v>
      </c>
      <c r="O34" s="7">
        <v>0</v>
      </c>
      <c r="Q34" s="7">
        <v>15706</v>
      </c>
      <c r="S34" s="7">
        <v>17860</v>
      </c>
      <c r="U34" s="7">
        <v>310677752</v>
      </c>
      <c r="W34" s="7">
        <v>278840130.49800003</v>
      </c>
      <c r="Y34" s="5">
        <f t="shared" si="0"/>
        <v>4.6717905895432406E-5</v>
      </c>
    </row>
    <row r="35" spans="1:25" ht="21" x14ac:dyDescent="0.55000000000000004">
      <c r="A35" s="8" t="s">
        <v>41</v>
      </c>
      <c r="C35" s="7">
        <v>17396511</v>
      </c>
      <c r="E35" s="7">
        <v>123481925658</v>
      </c>
      <c r="G35" s="7">
        <v>66958502812.9776</v>
      </c>
      <c r="I35" s="7">
        <v>0</v>
      </c>
      <c r="K35" s="7">
        <v>0</v>
      </c>
      <c r="M35" s="7">
        <v>0</v>
      </c>
      <c r="O35" s="7">
        <v>0</v>
      </c>
      <c r="Q35" s="7">
        <v>17396511</v>
      </c>
      <c r="S35" s="7">
        <v>4277</v>
      </c>
      <c r="U35" s="7">
        <v>123481925658</v>
      </c>
      <c r="W35" s="7">
        <v>73962168525.595398</v>
      </c>
      <c r="Y35" s="5">
        <f t="shared" si="0"/>
        <v>1.2391895036161811E-2</v>
      </c>
    </row>
    <row r="36" spans="1:25" ht="21" x14ac:dyDescent="0.55000000000000004">
      <c r="A36" s="8" t="s">
        <v>42</v>
      </c>
      <c r="C36" s="7">
        <v>1698345</v>
      </c>
      <c r="E36" s="7">
        <v>34853505884</v>
      </c>
      <c r="G36" s="7">
        <v>40264520356.912498</v>
      </c>
      <c r="I36" s="7">
        <v>0</v>
      </c>
      <c r="K36" s="7">
        <v>0</v>
      </c>
      <c r="M36" s="7">
        <v>0</v>
      </c>
      <c r="O36" s="7">
        <v>0</v>
      </c>
      <c r="Q36" s="7">
        <v>1698345</v>
      </c>
      <c r="S36" s="7">
        <v>25540</v>
      </c>
      <c r="U36" s="7">
        <v>34853505884</v>
      </c>
      <c r="W36" s="7">
        <v>43117645698.764999</v>
      </c>
      <c r="Y36" s="5">
        <f t="shared" si="0"/>
        <v>7.2240896982435849E-3</v>
      </c>
    </row>
    <row r="37" spans="1:25" ht="21" x14ac:dyDescent="0.55000000000000004">
      <c r="A37" s="8" t="s">
        <v>43</v>
      </c>
      <c r="C37" s="7">
        <v>69093</v>
      </c>
      <c r="E37" s="7">
        <v>8740481289</v>
      </c>
      <c r="G37" s="7">
        <v>3787119781.2810001</v>
      </c>
      <c r="I37" s="7">
        <v>0</v>
      </c>
      <c r="K37" s="7">
        <v>0</v>
      </c>
      <c r="M37" s="7">
        <v>0</v>
      </c>
      <c r="O37" s="7">
        <v>0</v>
      </c>
      <c r="Q37" s="7">
        <v>69093</v>
      </c>
      <c r="S37" s="7">
        <v>71170</v>
      </c>
      <c r="U37" s="7">
        <v>8740481289</v>
      </c>
      <c r="W37" s="7">
        <v>4888090584.5804996</v>
      </c>
      <c r="Y37" s="5">
        <f t="shared" si="0"/>
        <v>8.1896876009537965E-4</v>
      </c>
    </row>
    <row r="38" spans="1:25" ht="21" x14ac:dyDescent="0.55000000000000004">
      <c r="A38" s="8" t="s">
        <v>44</v>
      </c>
      <c r="C38" s="7">
        <v>2999999</v>
      </c>
      <c r="E38" s="7">
        <v>22876033994</v>
      </c>
      <c r="G38" s="7">
        <v>34294713568.424999</v>
      </c>
      <c r="I38" s="7">
        <v>0</v>
      </c>
      <c r="K38" s="7">
        <v>0</v>
      </c>
      <c r="M38" s="7">
        <v>0</v>
      </c>
      <c r="O38" s="7">
        <v>0</v>
      </c>
      <c r="Q38" s="7">
        <v>2999999</v>
      </c>
      <c r="S38" s="7">
        <v>12350</v>
      </c>
      <c r="U38" s="7">
        <v>22876033994</v>
      </c>
      <c r="W38" s="7">
        <v>36829540223.482498</v>
      </c>
      <c r="Y38" s="5">
        <f t="shared" si="0"/>
        <v>6.1705572697149441E-3</v>
      </c>
    </row>
    <row r="39" spans="1:25" ht="21" x14ac:dyDescent="0.55000000000000004">
      <c r="A39" s="8" t="s">
        <v>45</v>
      </c>
      <c r="C39" s="7">
        <v>0</v>
      </c>
      <c r="E39" s="7">
        <v>0</v>
      </c>
      <c r="G39" s="7">
        <v>0</v>
      </c>
      <c r="I39" s="7">
        <v>2201999</v>
      </c>
      <c r="K39" s="7">
        <v>10006384735</v>
      </c>
      <c r="M39" s="7">
        <v>0</v>
      </c>
      <c r="O39" s="7">
        <v>0</v>
      </c>
      <c r="Q39" s="7">
        <v>2201999</v>
      </c>
      <c r="S39" s="7">
        <v>4295</v>
      </c>
      <c r="U39" s="7">
        <v>10006384735</v>
      </c>
      <c r="W39" s="7">
        <v>9401313070.0552502</v>
      </c>
      <c r="Y39" s="5">
        <f t="shared" si="0"/>
        <v>1.5751307335709704E-3</v>
      </c>
    </row>
    <row r="40" spans="1:25" ht="21" x14ac:dyDescent="0.55000000000000004">
      <c r="A40" s="8" t="s">
        <v>46</v>
      </c>
      <c r="C40" s="7">
        <v>0</v>
      </c>
      <c r="E40" s="7">
        <v>0</v>
      </c>
      <c r="G40" s="7">
        <v>0</v>
      </c>
      <c r="I40" s="7">
        <v>50000</v>
      </c>
      <c r="K40" s="7">
        <v>1465780226</v>
      </c>
      <c r="M40" s="7">
        <v>0</v>
      </c>
      <c r="O40" s="7">
        <v>0</v>
      </c>
      <c r="Q40" s="7">
        <v>50000</v>
      </c>
      <c r="S40" s="7">
        <v>26400</v>
      </c>
      <c r="U40" s="7">
        <v>1465780226</v>
      </c>
      <c r="W40" s="7">
        <v>1312146000</v>
      </c>
      <c r="Y40" s="5">
        <f t="shared" si="0"/>
        <v>2.1984178977246506E-4</v>
      </c>
    </row>
    <row r="41" spans="1:25" ht="19.5" thickBot="1" x14ac:dyDescent="0.5">
      <c r="C41" s="9">
        <f>SUM(C9:C40)</f>
        <v>83607546</v>
      </c>
      <c r="E41" s="9">
        <f>SUM(E9:E40)</f>
        <v>990056121674</v>
      </c>
      <c r="G41" s="9">
        <f>SUM(G9:G40)</f>
        <v>840423275784.94592</v>
      </c>
      <c r="I41" s="9">
        <f>SUM(I9:I40)</f>
        <v>2252999</v>
      </c>
      <c r="K41" s="9">
        <f>SUM(K9:K40)</f>
        <v>11491678533</v>
      </c>
      <c r="M41" s="9">
        <f>SUM(M9:M40)</f>
        <v>-9495482</v>
      </c>
      <c r="O41" s="9">
        <f>SUM(O9:O40)</f>
        <v>2810662672</v>
      </c>
      <c r="Q41" s="9">
        <f>SUM(Q9:Q40)</f>
        <v>76365063</v>
      </c>
      <c r="S41" s="9">
        <f>SUM(S9:S40)</f>
        <v>497445</v>
      </c>
      <c r="U41" s="9">
        <f>SUM(U9:U40)</f>
        <v>1001544905235</v>
      </c>
      <c r="W41" s="9">
        <f>SUM(W9:W40)</f>
        <v>907040401130.42896</v>
      </c>
      <c r="Y41" s="6">
        <f>SUM(Y9:Y40)</f>
        <v>0.15196890070194027</v>
      </c>
    </row>
    <row r="42" spans="1:25" ht="19.5" thickTop="1" x14ac:dyDescent="0.45"/>
  </sheetData>
  <sheetProtection algorithmName="SHA-512" hashValue="BhZ+FFPGA/QABVKI8HkTa/nFAhuqO9p6k4XMhy3qAjWcKznyf/FOGjd3CIhrsNkmX89parRtwPGVBNUVnh6kDQ==" saltValue="XkgZEGsZxDboSsikD+8qIA==" spinCount="100000" sheet="1" objects="1" scenarios="1" selectLockedCells="1" autoFilter="0" selectUnlockedCells="1"/>
  <mergeCells count="21">
    <mergeCell ref="A2:Y2"/>
    <mergeCell ref="A4:Y4"/>
    <mergeCell ref="A3:Y3"/>
    <mergeCell ref="Y7:Y8"/>
    <mergeCell ref="Q6:Y6"/>
    <mergeCell ref="I6:O6"/>
    <mergeCell ref="Q7:Q8"/>
    <mergeCell ref="S7:S8"/>
    <mergeCell ref="U7:U8"/>
    <mergeCell ref="W7:W8"/>
    <mergeCell ref="I8"/>
    <mergeCell ref="K8"/>
    <mergeCell ref="I7:K7"/>
    <mergeCell ref="M8"/>
    <mergeCell ref="O8"/>
    <mergeCell ref="M7:O7"/>
    <mergeCell ref="A6:A8"/>
    <mergeCell ref="C7:C8"/>
    <mergeCell ref="E7:E8"/>
    <mergeCell ref="G7:G8"/>
    <mergeCell ref="C6:G6"/>
  </mergeCells>
  <pageMargins left="0.7" right="0.7" top="0.75" bottom="0.75" header="0.3" footer="0.3"/>
  <pageSetup paperSize="9" scale="33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Q19"/>
  <sheetViews>
    <sheetView rightToLeft="1" view="pageBreakPreview" zoomScale="60" zoomScaleNormal="100" workbookViewId="0">
      <selection activeCell="H15" sqref="H15"/>
    </sheetView>
  </sheetViews>
  <sheetFormatPr defaultRowHeight="18.75" x14ac:dyDescent="0.45"/>
  <cols>
    <col min="1" max="1" width="33" style="4" bestFit="1" customWidth="1"/>
    <col min="2" max="2" width="1" style="4" customWidth="1"/>
    <col min="3" max="3" width="21.28515625" style="4" bestFit="1" customWidth="1"/>
    <col min="4" max="4" width="1" style="4" customWidth="1"/>
    <col min="5" max="5" width="22.7109375" style="4" bestFit="1" customWidth="1"/>
    <col min="6" max="6" width="1" style="4" customWidth="1"/>
    <col min="7" max="7" width="16.28515625" style="4" bestFit="1" customWidth="1"/>
    <col min="8" max="8" width="1" style="4" customWidth="1"/>
    <col min="9" max="9" width="15.5703125" style="4" bestFit="1" customWidth="1"/>
    <col min="10" max="10" width="1" style="4" customWidth="1"/>
    <col min="11" max="11" width="21.28515625" style="4" bestFit="1" customWidth="1"/>
    <col min="12" max="12" width="1" style="4" customWidth="1"/>
    <col min="13" max="13" width="22.7109375" style="4" bestFit="1" customWidth="1"/>
    <col min="14" max="14" width="1" style="4" customWidth="1"/>
    <col min="15" max="15" width="16.28515625" style="4" bestFit="1" customWidth="1"/>
    <col min="16" max="16" width="1" style="4" customWidth="1"/>
    <col min="17" max="17" width="17.5703125" style="4" bestFit="1" customWidth="1"/>
    <col min="18" max="18" width="1" style="4" customWidth="1"/>
    <col min="19" max="19" width="9.140625" style="4" customWidth="1"/>
    <col min="20" max="16384" width="9.140625" style="4"/>
  </cols>
  <sheetData>
    <row r="2" spans="1:17" ht="30" x14ac:dyDescent="0.45">
      <c r="A2" s="19" t="s">
        <v>0</v>
      </c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</row>
    <row r="3" spans="1:17" ht="30" x14ac:dyDescent="0.45">
      <c r="A3" s="19" t="s">
        <v>140</v>
      </c>
      <c r="B3" s="19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</row>
    <row r="4" spans="1:17" ht="30" x14ac:dyDescent="0.45">
      <c r="A4" s="19" t="s">
        <v>2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</row>
    <row r="6" spans="1:17" ht="30" x14ac:dyDescent="0.45">
      <c r="A6" s="17" t="s">
        <v>144</v>
      </c>
      <c r="C6" s="18" t="s">
        <v>142</v>
      </c>
      <c r="D6" s="18" t="s">
        <v>142</v>
      </c>
      <c r="E6" s="18" t="s">
        <v>142</v>
      </c>
      <c r="F6" s="18" t="s">
        <v>142</v>
      </c>
      <c r="G6" s="18" t="s">
        <v>142</v>
      </c>
      <c r="H6" s="18" t="s">
        <v>142</v>
      </c>
      <c r="I6" s="18" t="s">
        <v>142</v>
      </c>
      <c r="K6" s="18" t="s">
        <v>143</v>
      </c>
      <c r="L6" s="18" t="s">
        <v>143</v>
      </c>
      <c r="M6" s="18" t="s">
        <v>143</v>
      </c>
      <c r="N6" s="18" t="s">
        <v>143</v>
      </c>
      <c r="O6" s="18" t="s">
        <v>143</v>
      </c>
      <c r="P6" s="18" t="s">
        <v>143</v>
      </c>
      <c r="Q6" s="18" t="s">
        <v>143</v>
      </c>
    </row>
    <row r="7" spans="1:17" ht="30" x14ac:dyDescent="0.45">
      <c r="A7" s="18" t="s">
        <v>144</v>
      </c>
      <c r="C7" s="18" t="s">
        <v>183</v>
      </c>
      <c r="E7" s="18" t="s">
        <v>180</v>
      </c>
      <c r="G7" s="18" t="s">
        <v>181</v>
      </c>
      <c r="I7" s="18" t="s">
        <v>184</v>
      </c>
      <c r="K7" s="18" t="s">
        <v>183</v>
      </c>
      <c r="M7" s="18" t="s">
        <v>180</v>
      </c>
      <c r="O7" s="18" t="s">
        <v>181</v>
      </c>
      <c r="Q7" s="18" t="s">
        <v>184</v>
      </c>
    </row>
    <row r="8" spans="1:17" ht="21" x14ac:dyDescent="0.55000000000000004">
      <c r="A8" s="8" t="s">
        <v>16</v>
      </c>
      <c r="C8" s="7">
        <v>0</v>
      </c>
      <c r="E8" s="7">
        <v>0</v>
      </c>
      <c r="G8" s="7">
        <v>-2894972</v>
      </c>
      <c r="I8" s="7">
        <v>-2894972</v>
      </c>
      <c r="K8" s="7">
        <v>0</v>
      </c>
      <c r="M8" s="7">
        <v>0</v>
      </c>
      <c r="O8" s="7">
        <v>-2894972</v>
      </c>
      <c r="Q8" s="7">
        <v>-2894972</v>
      </c>
    </row>
    <row r="9" spans="1:17" ht="21" x14ac:dyDescent="0.55000000000000004">
      <c r="A9" s="8" t="s">
        <v>149</v>
      </c>
      <c r="C9" s="7">
        <v>0</v>
      </c>
      <c r="E9" s="7">
        <v>0</v>
      </c>
      <c r="G9" s="7">
        <v>0</v>
      </c>
      <c r="I9" s="7">
        <v>0</v>
      </c>
      <c r="K9" s="7">
        <v>667625832</v>
      </c>
      <c r="M9" s="7">
        <v>0</v>
      </c>
      <c r="O9" s="7">
        <v>5548994070</v>
      </c>
      <c r="Q9" s="7">
        <v>6216619902</v>
      </c>
    </row>
    <row r="10" spans="1:17" ht="21" x14ac:dyDescent="0.55000000000000004">
      <c r="A10" s="8" t="s">
        <v>178</v>
      </c>
      <c r="C10" s="7">
        <v>0</v>
      </c>
      <c r="E10" s="7">
        <v>0</v>
      </c>
      <c r="G10" s="7">
        <v>0</v>
      </c>
      <c r="I10" s="7">
        <v>0</v>
      </c>
      <c r="K10" s="7">
        <v>1817364567</v>
      </c>
      <c r="M10" s="7">
        <v>0</v>
      </c>
      <c r="O10" s="7">
        <v>54634038</v>
      </c>
      <c r="Q10" s="7">
        <v>1871998605</v>
      </c>
    </row>
    <row r="11" spans="1:17" ht="21" x14ac:dyDescent="0.55000000000000004">
      <c r="A11" s="8" t="s">
        <v>73</v>
      </c>
      <c r="C11" s="7">
        <v>9443989070</v>
      </c>
      <c r="E11" s="7">
        <v>0</v>
      </c>
      <c r="G11" s="7">
        <v>0</v>
      </c>
      <c r="I11" s="7">
        <v>9443989070</v>
      </c>
      <c r="K11" s="7">
        <v>45148240349</v>
      </c>
      <c r="M11" s="7">
        <v>6201198125</v>
      </c>
      <c r="O11" s="7">
        <v>0</v>
      </c>
      <c r="Q11" s="7">
        <v>51349438474</v>
      </c>
    </row>
    <row r="12" spans="1:17" ht="21" x14ac:dyDescent="0.55000000000000004">
      <c r="A12" s="8" t="s">
        <v>60</v>
      </c>
      <c r="C12" s="7">
        <v>12216966691</v>
      </c>
      <c r="E12" s="7">
        <v>-13662523218</v>
      </c>
      <c r="G12" s="7">
        <v>0</v>
      </c>
      <c r="I12" s="7">
        <v>-1445556527</v>
      </c>
      <c r="K12" s="7">
        <v>61120021405</v>
      </c>
      <c r="M12" s="7">
        <v>-37072045692</v>
      </c>
      <c r="O12" s="7">
        <v>0</v>
      </c>
      <c r="Q12" s="7">
        <v>24047975713</v>
      </c>
    </row>
    <row r="13" spans="1:17" ht="21" x14ac:dyDescent="0.55000000000000004">
      <c r="A13" s="8" t="s">
        <v>76</v>
      </c>
      <c r="C13" s="7">
        <v>13552065911</v>
      </c>
      <c r="E13" s="7">
        <v>-13428058722</v>
      </c>
      <c r="G13" s="7">
        <v>0</v>
      </c>
      <c r="I13" s="7">
        <v>124007189</v>
      </c>
      <c r="K13" s="7">
        <v>63278247264</v>
      </c>
      <c r="M13" s="7">
        <v>72713837238</v>
      </c>
      <c r="O13" s="7">
        <v>0</v>
      </c>
      <c r="Q13" s="7">
        <v>135992084502</v>
      </c>
    </row>
    <row r="14" spans="1:17" ht="21" x14ac:dyDescent="0.55000000000000004">
      <c r="A14" s="8" t="s">
        <v>70</v>
      </c>
      <c r="C14" s="7">
        <v>101197434</v>
      </c>
      <c r="E14" s="7">
        <v>72391876</v>
      </c>
      <c r="G14" s="7">
        <v>0</v>
      </c>
      <c r="I14" s="7">
        <v>173589310</v>
      </c>
      <c r="K14" s="7">
        <v>502619139</v>
      </c>
      <c r="M14" s="7">
        <v>144063883</v>
      </c>
      <c r="O14" s="7">
        <v>0</v>
      </c>
      <c r="Q14" s="7">
        <v>646683022</v>
      </c>
    </row>
    <row r="15" spans="1:17" ht="21" x14ac:dyDescent="0.55000000000000004">
      <c r="A15" s="8" t="s">
        <v>67</v>
      </c>
      <c r="C15" s="7">
        <v>6748012407</v>
      </c>
      <c r="E15" s="7">
        <v>0</v>
      </c>
      <c r="G15" s="7">
        <v>0</v>
      </c>
      <c r="I15" s="7">
        <v>6748012407</v>
      </c>
      <c r="K15" s="7">
        <v>35989146810</v>
      </c>
      <c r="M15" s="7">
        <v>-499909375</v>
      </c>
      <c r="O15" s="7">
        <v>0</v>
      </c>
      <c r="Q15" s="7">
        <v>35489237435</v>
      </c>
    </row>
    <row r="16" spans="1:17" ht="21" x14ac:dyDescent="0.55000000000000004">
      <c r="A16" s="8" t="s">
        <v>79</v>
      </c>
      <c r="C16" s="7">
        <v>0</v>
      </c>
      <c r="E16" s="7">
        <v>1846786608</v>
      </c>
      <c r="G16" s="7">
        <v>0</v>
      </c>
      <c r="I16" s="7">
        <v>1846786608</v>
      </c>
      <c r="K16" s="7">
        <v>0</v>
      </c>
      <c r="M16" s="7">
        <v>9102412680</v>
      </c>
      <c r="O16" s="7">
        <v>0</v>
      </c>
      <c r="Q16" s="7">
        <v>9102412680</v>
      </c>
    </row>
    <row r="17" spans="1:17" ht="21" x14ac:dyDescent="0.55000000000000004">
      <c r="A17" s="8" t="s">
        <v>64</v>
      </c>
      <c r="C17" s="7">
        <v>0</v>
      </c>
      <c r="E17" s="7">
        <v>577848111</v>
      </c>
      <c r="G17" s="7">
        <v>0</v>
      </c>
      <c r="I17" s="7">
        <v>577848111</v>
      </c>
      <c r="K17" s="7">
        <v>0</v>
      </c>
      <c r="M17" s="7">
        <v>2686957765</v>
      </c>
      <c r="O17" s="7">
        <v>0</v>
      </c>
      <c r="Q17" s="7">
        <v>2686957765</v>
      </c>
    </row>
    <row r="18" spans="1:17" ht="19.5" thickBot="1" x14ac:dyDescent="0.5">
      <c r="C18" s="9">
        <f>SUM(C8:C17)</f>
        <v>42062231513</v>
      </c>
      <c r="E18" s="9">
        <f>SUM(E8:E17)</f>
        <v>-24593555345</v>
      </c>
      <c r="G18" s="9">
        <f>SUM(G8:G17)</f>
        <v>-2894972</v>
      </c>
      <c r="I18" s="9">
        <f>SUM(I8:I17)</f>
        <v>17465781196</v>
      </c>
      <c r="K18" s="9">
        <f>SUM(K8:K17)</f>
        <v>208523265366</v>
      </c>
      <c r="M18" s="9">
        <f>SUM(M8:M17)</f>
        <v>53276514624</v>
      </c>
      <c r="O18" s="9">
        <f>SUM(O8:O17)</f>
        <v>5600733136</v>
      </c>
      <c r="Q18" s="9">
        <f>SUM(Q8:Q17)</f>
        <v>267400513126</v>
      </c>
    </row>
    <row r="19" spans="1:17" ht="19.5" thickTop="1" x14ac:dyDescent="0.45"/>
  </sheetData>
  <sheetProtection algorithmName="SHA-512" hashValue="Ejicjb0KJXDNSe8gHcQHF2EqAjq6ADCyYvAkVhne/TKXKHvTslFjRd82F5cIoSK03fSQrTmF2Sn6Ip8FbCSq6g==" saltValue="YHKgvAx5Ucq5WAloqpem7g==" spinCount="100000" sheet="1" objects="1" scenarios="1" selectLockedCells="1" autoFilter="0" selectUnlockedCells="1"/>
  <mergeCells count="14">
    <mergeCell ref="A4:Q4"/>
    <mergeCell ref="A3:Q3"/>
    <mergeCell ref="A2:Q2"/>
    <mergeCell ref="K7"/>
    <mergeCell ref="M7"/>
    <mergeCell ref="O7"/>
    <mergeCell ref="Q7"/>
    <mergeCell ref="K6:Q6"/>
    <mergeCell ref="A6:A7"/>
    <mergeCell ref="C7"/>
    <mergeCell ref="E7"/>
    <mergeCell ref="G7"/>
    <mergeCell ref="I7"/>
    <mergeCell ref="C6:I6"/>
  </mergeCells>
  <pageMargins left="0.7" right="0.7" top="0.75" bottom="0.75" header="0.3" footer="0.3"/>
  <pageSetup paperSize="9" scale="4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26"/>
  <sheetViews>
    <sheetView rightToLeft="1" view="pageBreakPreview" zoomScale="60" zoomScaleNormal="100" workbookViewId="0">
      <selection activeCell="Z17" sqref="Z17"/>
    </sheetView>
  </sheetViews>
  <sheetFormatPr defaultRowHeight="18.75" x14ac:dyDescent="0.45"/>
  <cols>
    <col min="1" max="1" width="23.42578125" style="4" bestFit="1" customWidth="1"/>
    <col min="2" max="2" width="1" style="4" customWidth="1"/>
    <col min="3" max="3" width="20.85546875" style="4" bestFit="1" customWidth="1"/>
    <col min="4" max="4" width="1" style="4" customWidth="1"/>
    <col min="5" max="5" width="41.140625" style="4" bestFit="1" customWidth="1"/>
    <col min="6" max="6" width="1" style="4" customWidth="1"/>
    <col min="7" max="7" width="35.7109375" style="4" bestFit="1" customWidth="1"/>
    <col min="8" max="8" width="1" style="4" customWidth="1"/>
    <col min="9" max="9" width="41.140625" style="4" bestFit="1" customWidth="1"/>
    <col min="10" max="10" width="1" style="4" customWidth="1"/>
    <col min="11" max="11" width="35.7109375" style="4" bestFit="1" customWidth="1"/>
    <col min="12" max="12" width="1" style="4" customWidth="1"/>
    <col min="13" max="13" width="9.140625" style="4" customWidth="1"/>
    <col min="14" max="16384" width="9.140625" style="4"/>
  </cols>
  <sheetData>
    <row r="2" spans="1:11" ht="30" x14ac:dyDescent="0.45">
      <c r="A2" s="19" t="s">
        <v>0</v>
      </c>
      <c r="B2" s="19"/>
      <c r="C2" s="19"/>
      <c r="D2" s="19"/>
      <c r="E2" s="19"/>
      <c r="F2" s="19"/>
      <c r="G2" s="19"/>
      <c r="H2" s="19"/>
      <c r="I2" s="19"/>
      <c r="J2" s="19"/>
      <c r="K2" s="19"/>
    </row>
    <row r="3" spans="1:11" ht="30" x14ac:dyDescent="0.45">
      <c r="A3" s="19" t="s">
        <v>140</v>
      </c>
      <c r="B3" s="19"/>
      <c r="C3" s="19"/>
      <c r="D3" s="19"/>
      <c r="E3" s="19"/>
      <c r="F3" s="19"/>
      <c r="G3" s="19"/>
      <c r="H3" s="19"/>
      <c r="I3" s="19"/>
      <c r="J3" s="19"/>
      <c r="K3" s="19"/>
    </row>
    <row r="4" spans="1:11" ht="30" x14ac:dyDescent="0.45">
      <c r="A4" s="19" t="s">
        <v>2</v>
      </c>
      <c r="B4" s="19"/>
      <c r="C4" s="19"/>
      <c r="D4" s="19"/>
      <c r="E4" s="19"/>
      <c r="F4" s="19"/>
      <c r="G4" s="19"/>
      <c r="H4" s="19"/>
      <c r="I4" s="19"/>
      <c r="J4" s="19"/>
      <c r="K4" s="19"/>
    </row>
    <row r="6" spans="1:11" ht="30" x14ac:dyDescent="0.45">
      <c r="A6" s="18" t="s">
        <v>185</v>
      </c>
      <c r="B6" s="18" t="s">
        <v>185</v>
      </c>
      <c r="C6" s="18" t="s">
        <v>185</v>
      </c>
      <c r="E6" s="18" t="s">
        <v>142</v>
      </c>
      <c r="F6" s="18" t="s">
        <v>142</v>
      </c>
      <c r="G6" s="18" t="s">
        <v>142</v>
      </c>
      <c r="I6" s="18" t="s">
        <v>143</v>
      </c>
      <c r="J6" s="18" t="s">
        <v>143</v>
      </c>
      <c r="K6" s="18" t="s">
        <v>143</v>
      </c>
    </row>
    <row r="7" spans="1:11" ht="30" x14ac:dyDescent="0.45">
      <c r="A7" s="18" t="s">
        <v>186</v>
      </c>
      <c r="C7" s="18" t="s">
        <v>85</v>
      </c>
      <c r="E7" s="18" t="s">
        <v>187</v>
      </c>
      <c r="G7" s="18" t="s">
        <v>188</v>
      </c>
      <c r="I7" s="18" t="s">
        <v>187</v>
      </c>
      <c r="K7" s="18" t="s">
        <v>188</v>
      </c>
    </row>
    <row r="8" spans="1:11" ht="21" x14ac:dyDescent="0.55000000000000004">
      <c r="A8" s="8" t="s">
        <v>91</v>
      </c>
      <c r="C8" s="4" t="s">
        <v>92</v>
      </c>
      <c r="E8" s="7">
        <v>6424</v>
      </c>
      <c r="G8" s="5">
        <f>E8/$E$25</f>
        <v>1.826007280032758E-7</v>
      </c>
      <c r="I8" s="7">
        <v>19164</v>
      </c>
      <c r="K8" s="5">
        <f>I8/$I$25</f>
        <v>9.7254466256222055E-8</v>
      </c>
    </row>
    <row r="9" spans="1:11" ht="21" x14ac:dyDescent="0.55000000000000004">
      <c r="A9" s="8" t="s">
        <v>98</v>
      </c>
      <c r="C9" s="4" t="s">
        <v>99</v>
      </c>
      <c r="E9" s="7">
        <v>35612082</v>
      </c>
      <c r="G9" s="5">
        <f t="shared" ref="G9:G24" si="0">E9/$E$25</f>
        <v>1.0122652706899679E-3</v>
      </c>
      <c r="I9" s="7">
        <v>37904413</v>
      </c>
      <c r="K9" s="5">
        <f t="shared" ref="K9:K24" si="1">I9/$I$25</f>
        <v>1.9235929112243813E-4</v>
      </c>
    </row>
    <row r="10" spans="1:11" ht="21" x14ac:dyDescent="0.55000000000000004">
      <c r="A10" s="8" t="s">
        <v>101</v>
      </c>
      <c r="C10" s="4" t="s">
        <v>102</v>
      </c>
      <c r="E10" s="7">
        <v>83</v>
      </c>
      <c r="G10" s="5">
        <f t="shared" si="0"/>
        <v>2.3592559813623742E-9</v>
      </c>
      <c r="I10" s="7">
        <v>27474</v>
      </c>
      <c r="K10" s="5">
        <f t="shared" si="1"/>
        <v>1.3942648747252372E-7</v>
      </c>
    </row>
    <row r="11" spans="1:11" ht="21" x14ac:dyDescent="0.55000000000000004">
      <c r="A11" s="8" t="s">
        <v>104</v>
      </c>
      <c r="C11" s="4" t="s">
        <v>105</v>
      </c>
      <c r="E11" s="7">
        <v>5775</v>
      </c>
      <c r="G11" s="5">
        <f t="shared" si="0"/>
        <v>1.6415305171527361E-7</v>
      </c>
      <c r="I11" s="7">
        <v>17919</v>
      </c>
      <c r="K11" s="5">
        <f t="shared" si="1"/>
        <v>9.0936275351974687E-8</v>
      </c>
    </row>
    <row r="12" spans="1:11" ht="21" x14ac:dyDescent="0.55000000000000004">
      <c r="A12" s="8" t="s">
        <v>107</v>
      </c>
      <c r="C12" s="4" t="s">
        <v>108</v>
      </c>
      <c r="E12" s="7">
        <v>5536636006</v>
      </c>
      <c r="G12" s="5">
        <f t="shared" si="0"/>
        <v>0.15737760980459983</v>
      </c>
      <c r="I12" s="7">
        <v>25008032895</v>
      </c>
      <c r="K12" s="5">
        <f t="shared" si="1"/>
        <v>0.12691206905245608</v>
      </c>
    </row>
    <row r="13" spans="1:11" ht="21" x14ac:dyDescent="0.55000000000000004">
      <c r="A13" s="8" t="s">
        <v>111</v>
      </c>
      <c r="C13" s="4" t="s">
        <v>189</v>
      </c>
      <c r="E13" s="7">
        <v>0</v>
      </c>
      <c r="G13" s="5">
        <f t="shared" si="0"/>
        <v>0</v>
      </c>
      <c r="I13" s="7">
        <v>8806721281</v>
      </c>
      <c r="K13" s="5">
        <f t="shared" si="1"/>
        <v>4.469280826815733E-2</v>
      </c>
    </row>
    <row r="14" spans="1:11" ht="21" x14ac:dyDescent="0.55000000000000004">
      <c r="A14" s="8" t="s">
        <v>111</v>
      </c>
      <c r="C14" s="4" t="s">
        <v>112</v>
      </c>
      <c r="E14" s="7">
        <v>1946</v>
      </c>
      <c r="G14" s="5">
        <f t="shared" si="0"/>
        <v>5.5314604093146746E-8</v>
      </c>
      <c r="I14" s="7">
        <v>884062</v>
      </c>
      <c r="K14" s="5">
        <f t="shared" si="1"/>
        <v>4.4864839254544029E-6</v>
      </c>
    </row>
    <row r="15" spans="1:11" ht="21" x14ac:dyDescent="0.55000000000000004">
      <c r="A15" s="8" t="s">
        <v>107</v>
      </c>
      <c r="C15" s="4" t="s">
        <v>113</v>
      </c>
      <c r="E15" s="7">
        <v>6370</v>
      </c>
      <c r="G15" s="5">
        <f t="shared" si="0"/>
        <v>1.8106579037684728E-7</v>
      </c>
      <c r="I15" s="7">
        <v>4572051</v>
      </c>
      <c r="K15" s="5">
        <f t="shared" si="1"/>
        <v>2.3202482764622534E-5</v>
      </c>
    </row>
    <row r="16" spans="1:11" ht="21" x14ac:dyDescent="0.55000000000000004">
      <c r="A16" s="8" t="s">
        <v>122</v>
      </c>
      <c r="C16" s="4" t="s">
        <v>123</v>
      </c>
      <c r="E16" s="7">
        <v>4704</v>
      </c>
      <c r="G16" s="5">
        <f t="shared" si="0"/>
        <v>1.3371012212444107E-7</v>
      </c>
      <c r="I16" s="7">
        <v>26758</v>
      </c>
      <c r="K16" s="5">
        <f t="shared" si="1"/>
        <v>1.3579289334606498E-7</v>
      </c>
    </row>
    <row r="17" spans="1:11" ht="21" x14ac:dyDescent="0.55000000000000004">
      <c r="A17" s="8" t="s">
        <v>104</v>
      </c>
      <c r="C17" s="4" t="s">
        <v>125</v>
      </c>
      <c r="E17" s="7">
        <v>7202191777</v>
      </c>
      <c r="G17" s="5">
        <f t="shared" si="0"/>
        <v>0.20472065094947176</v>
      </c>
      <c r="I17" s="7">
        <v>36383390938</v>
      </c>
      <c r="K17" s="5">
        <f t="shared" si="1"/>
        <v>0.18464032906839156</v>
      </c>
    </row>
    <row r="18" spans="1:11" ht="21" x14ac:dyDescent="0.55000000000000004">
      <c r="A18" s="8" t="s">
        <v>104</v>
      </c>
      <c r="C18" s="4" t="s">
        <v>127</v>
      </c>
      <c r="E18" s="7">
        <v>5095890391</v>
      </c>
      <c r="G18" s="5">
        <f t="shared" si="0"/>
        <v>0.14484951669076865</v>
      </c>
      <c r="I18" s="7">
        <v>25301594344</v>
      </c>
      <c r="K18" s="5">
        <f t="shared" si="1"/>
        <v>0.12840184999776491</v>
      </c>
    </row>
    <row r="19" spans="1:11" ht="21" x14ac:dyDescent="0.55000000000000004">
      <c r="A19" s="8" t="s">
        <v>154</v>
      </c>
      <c r="C19" s="4" t="s">
        <v>190</v>
      </c>
      <c r="E19" s="7">
        <v>0</v>
      </c>
      <c r="G19" s="5">
        <f t="shared" si="0"/>
        <v>0</v>
      </c>
      <c r="I19" s="7">
        <v>893775034</v>
      </c>
      <c r="K19" s="5">
        <f t="shared" si="1"/>
        <v>4.5357761367567683E-3</v>
      </c>
    </row>
    <row r="20" spans="1:11" ht="21" x14ac:dyDescent="0.55000000000000004">
      <c r="A20" s="8" t="s">
        <v>128</v>
      </c>
      <c r="C20" s="4" t="s">
        <v>129</v>
      </c>
      <c r="E20" s="7">
        <v>1987837</v>
      </c>
      <c r="G20" s="5">
        <f t="shared" si="0"/>
        <v>5.6503811231607684E-5</v>
      </c>
      <c r="I20" s="7">
        <v>2162336</v>
      </c>
      <c r="K20" s="5">
        <f t="shared" si="1"/>
        <v>1.0973535459539457E-5</v>
      </c>
    </row>
    <row r="21" spans="1:11" ht="21" x14ac:dyDescent="0.55000000000000004">
      <c r="A21" s="8" t="s">
        <v>128</v>
      </c>
      <c r="C21" s="4" t="s">
        <v>131</v>
      </c>
      <c r="E21" s="7">
        <v>1782739711</v>
      </c>
      <c r="G21" s="5">
        <f t="shared" si="0"/>
        <v>5.0673967787819039E-2</v>
      </c>
      <c r="I21" s="7">
        <v>22879831015</v>
      </c>
      <c r="K21" s="5">
        <f t="shared" si="1"/>
        <v>0.11611175920457004</v>
      </c>
    </row>
    <row r="22" spans="1:11" ht="21" x14ac:dyDescent="0.55000000000000004">
      <c r="A22" s="8" t="s">
        <v>116</v>
      </c>
      <c r="C22" s="4" t="s">
        <v>132</v>
      </c>
      <c r="E22" s="7">
        <v>13589041084</v>
      </c>
      <c r="G22" s="5">
        <f t="shared" si="0"/>
        <v>0.38626537901694025</v>
      </c>
      <c r="I22" s="7">
        <v>68054195731</v>
      </c>
      <c r="K22" s="5">
        <f t="shared" si="1"/>
        <v>0.3453649802919469</v>
      </c>
    </row>
    <row r="23" spans="1:11" ht="21" x14ac:dyDescent="0.55000000000000004">
      <c r="A23" s="8" t="s">
        <v>134</v>
      </c>
      <c r="C23" s="4" t="s">
        <v>135</v>
      </c>
      <c r="E23" s="7">
        <v>1936438343</v>
      </c>
      <c r="G23" s="5">
        <f t="shared" si="0"/>
        <v>5.5042816183881862E-2</v>
      </c>
      <c r="I23" s="7">
        <v>9676900825</v>
      </c>
      <c r="K23" s="5">
        <f t="shared" si="1"/>
        <v>4.910884078218377E-2</v>
      </c>
    </row>
    <row r="24" spans="1:11" ht="21" x14ac:dyDescent="0.55000000000000004">
      <c r="A24" s="8" t="s">
        <v>137</v>
      </c>
      <c r="C24" s="4" t="s">
        <v>138</v>
      </c>
      <c r="E24" s="7">
        <v>20098</v>
      </c>
      <c r="G24" s="5">
        <f t="shared" si="0"/>
        <v>5.7128104474001202E-7</v>
      </c>
      <c r="I24" s="7">
        <v>20098</v>
      </c>
      <c r="K24" s="5">
        <f t="shared" si="1"/>
        <v>1.0199437814744055E-7</v>
      </c>
    </row>
    <row r="25" spans="1:11" ht="19.5" thickBot="1" x14ac:dyDescent="0.5">
      <c r="E25" s="9">
        <f>SUM(E8:E24)</f>
        <v>35180582631</v>
      </c>
      <c r="G25" s="6">
        <f>SUM(G8:G24)</f>
        <v>0.99999999999999989</v>
      </c>
      <c r="I25" s="9">
        <f>SUM(I8:I24)</f>
        <v>197050076338</v>
      </c>
      <c r="K25" s="6">
        <f>SUM(K8:K24)</f>
        <v>1</v>
      </c>
    </row>
    <row r="26" spans="1:11" ht="19.5" thickTop="1" x14ac:dyDescent="0.45"/>
  </sheetData>
  <sheetProtection algorithmName="SHA-512" hashValue="S0QlF7O3skxUuPHv2lJo2Ua2gdP3NH1GxysUqbGRO9CcFJA+BQMrNXteSjMk5E/ydE4hUTIZPF0l+EnTVrFssw==" saltValue="CCBZ31SSZtPFp5ku7s9TMQ==" spinCount="100000" sheet="1" objects="1" scenarios="1" selectLockedCells="1" autoFilter="0" selectUnlockedCells="1"/>
  <mergeCells count="12">
    <mergeCell ref="A4:K4"/>
    <mergeCell ref="A3:K3"/>
    <mergeCell ref="A2:K2"/>
    <mergeCell ref="I7"/>
    <mergeCell ref="K7"/>
    <mergeCell ref="I6:K6"/>
    <mergeCell ref="A7"/>
    <mergeCell ref="C7"/>
    <mergeCell ref="A6:C6"/>
    <mergeCell ref="E7"/>
    <mergeCell ref="G7"/>
    <mergeCell ref="E6:G6"/>
  </mergeCells>
  <pageMargins left="0.7" right="0.7" top="0.75" bottom="0.75" header="0.3" footer="0.3"/>
  <pageSetup paperSize="9" scale="43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2"/>
  <sheetViews>
    <sheetView rightToLeft="1" view="pageBreakPreview" zoomScale="60" zoomScaleNormal="100" workbookViewId="0">
      <selection activeCell="S25" sqref="S25"/>
    </sheetView>
  </sheetViews>
  <sheetFormatPr defaultRowHeight="18.75" x14ac:dyDescent="0.45"/>
  <cols>
    <col min="1" max="1" width="35.7109375" style="4" bestFit="1" customWidth="1"/>
    <col min="2" max="2" width="1" style="4" customWidth="1"/>
    <col min="3" max="3" width="9.85546875" style="4" bestFit="1" customWidth="1"/>
    <col min="4" max="4" width="1" style="4" customWidth="1"/>
    <col min="5" max="5" width="15.5703125" style="4" bestFit="1" customWidth="1"/>
    <col min="6" max="6" width="1" style="4" customWidth="1"/>
    <col min="7" max="7" width="9.140625" style="4" customWidth="1"/>
    <col min="8" max="16384" width="9.140625" style="4"/>
  </cols>
  <sheetData>
    <row r="2" spans="1:5" ht="30" x14ac:dyDescent="0.45">
      <c r="A2" s="19" t="s">
        <v>0</v>
      </c>
      <c r="B2" s="19"/>
      <c r="C2" s="19"/>
      <c r="D2" s="19"/>
      <c r="E2" s="19"/>
    </row>
    <row r="3" spans="1:5" ht="30" x14ac:dyDescent="0.45">
      <c r="A3" s="19" t="s">
        <v>140</v>
      </c>
      <c r="B3" s="19"/>
      <c r="C3" s="19"/>
      <c r="D3" s="19"/>
      <c r="E3" s="19"/>
    </row>
    <row r="4" spans="1:5" ht="30" x14ac:dyDescent="0.45">
      <c r="A4" s="19" t="s">
        <v>2</v>
      </c>
      <c r="B4" s="19"/>
      <c r="C4" s="19"/>
      <c r="D4" s="19"/>
      <c r="E4" s="19"/>
    </row>
    <row r="6" spans="1:5" ht="30" x14ac:dyDescent="0.45">
      <c r="A6" s="17" t="s">
        <v>191</v>
      </c>
      <c r="C6" s="18" t="s">
        <v>142</v>
      </c>
      <c r="E6" s="18" t="s">
        <v>6</v>
      </c>
    </row>
    <row r="7" spans="1:5" ht="30" x14ac:dyDescent="0.45">
      <c r="A7" s="18" t="s">
        <v>191</v>
      </c>
      <c r="C7" s="19" t="s">
        <v>88</v>
      </c>
      <c r="E7" s="19" t="s">
        <v>88</v>
      </c>
    </row>
    <row r="8" spans="1:5" ht="21" x14ac:dyDescent="0.55000000000000004">
      <c r="A8" s="8" t="s">
        <v>191</v>
      </c>
      <c r="C8" s="7">
        <v>0</v>
      </c>
      <c r="E8" s="7">
        <v>17006803</v>
      </c>
    </row>
    <row r="9" spans="1:5" ht="21" x14ac:dyDescent="0.55000000000000004">
      <c r="A9" s="8" t="s">
        <v>192</v>
      </c>
      <c r="C9" s="7">
        <v>0</v>
      </c>
      <c r="E9" s="7">
        <v>54572355</v>
      </c>
    </row>
    <row r="10" spans="1:5" ht="21" x14ac:dyDescent="0.55000000000000004">
      <c r="A10" s="8" t="s">
        <v>193</v>
      </c>
      <c r="C10" s="7">
        <v>0</v>
      </c>
      <c r="E10" s="7">
        <v>31445965</v>
      </c>
    </row>
    <row r="11" spans="1:5" ht="21.75" thickBot="1" x14ac:dyDescent="0.6">
      <c r="A11" s="8" t="s">
        <v>150</v>
      </c>
      <c r="C11" s="9">
        <v>0</v>
      </c>
      <c r="E11" s="9">
        <v>103025123</v>
      </c>
    </row>
    <row r="12" spans="1:5" ht="19.5" thickTop="1" x14ac:dyDescent="0.45"/>
  </sheetData>
  <sheetProtection algorithmName="SHA-512" hashValue="mvogYa8Rv4b5eemVLDRFxc021at2zOMbM2Dx7TFu6wDZ2yQGCIz9OCGDZRmioI7Sn+Qqz8zB/+8W6RN6eCGgCA==" saltValue="9y1DxKhyemHKYqbtuL8wFA==" spinCount="100000" sheet="1" objects="1" scenarios="1" selectLockedCells="1" autoFilter="0" selectUnlockedCells="1"/>
  <mergeCells count="8">
    <mergeCell ref="A4:E4"/>
    <mergeCell ref="A3:E3"/>
    <mergeCell ref="A2:E2"/>
    <mergeCell ref="A6:A7"/>
    <mergeCell ref="C7"/>
    <mergeCell ref="C6"/>
    <mergeCell ref="E7"/>
    <mergeCell ref="E6"/>
  </mergeCell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11"/>
  <sheetViews>
    <sheetView rightToLeft="1" view="pageBreakPreview" zoomScale="70" zoomScaleNormal="100" zoomScaleSheetLayoutView="70" workbookViewId="0">
      <selection activeCell="G24" sqref="G24"/>
    </sheetView>
  </sheetViews>
  <sheetFormatPr defaultRowHeight="18.75" x14ac:dyDescent="0.45"/>
  <cols>
    <col min="1" max="1" width="26.140625" style="1" bestFit="1" customWidth="1"/>
    <col min="2" max="2" width="1" style="1" customWidth="1"/>
    <col min="3" max="3" width="16.140625" style="1" bestFit="1" customWidth="1"/>
    <col min="4" max="4" width="1" style="1" customWidth="1"/>
    <col min="5" max="5" width="25.7109375" style="1" bestFit="1" customWidth="1"/>
    <col min="6" max="6" width="1" style="1" customWidth="1"/>
    <col min="7" max="7" width="38.7109375" style="1" bestFit="1" customWidth="1"/>
    <col min="8" max="8" width="1" style="1" customWidth="1"/>
    <col min="9" max="9" width="9.140625" style="1" customWidth="1"/>
    <col min="10" max="16384" width="9.140625" style="1"/>
  </cols>
  <sheetData>
    <row r="2" spans="1:8" ht="30" x14ac:dyDescent="0.45">
      <c r="A2" s="19" t="s">
        <v>0</v>
      </c>
      <c r="B2" s="19"/>
      <c r="C2" s="19"/>
      <c r="D2" s="19"/>
      <c r="E2" s="19"/>
      <c r="F2" s="19"/>
      <c r="G2" s="19"/>
    </row>
    <row r="3" spans="1:8" ht="30" x14ac:dyDescent="0.45">
      <c r="A3" s="19" t="s">
        <v>140</v>
      </c>
      <c r="B3" s="19"/>
      <c r="C3" s="19"/>
      <c r="D3" s="19"/>
      <c r="E3" s="19"/>
      <c r="F3" s="19"/>
      <c r="G3" s="19"/>
      <c r="H3" s="19"/>
    </row>
    <row r="4" spans="1:8" ht="30" x14ac:dyDescent="0.45">
      <c r="A4" s="19" t="s">
        <v>2</v>
      </c>
      <c r="B4" s="19"/>
      <c r="C4" s="19"/>
      <c r="D4" s="19"/>
      <c r="E4" s="19"/>
      <c r="F4" s="19"/>
      <c r="G4" s="19"/>
    </row>
    <row r="6" spans="1:8" ht="30" x14ac:dyDescent="0.45">
      <c r="A6" s="18" t="s">
        <v>144</v>
      </c>
      <c r="C6" s="18" t="s">
        <v>88</v>
      </c>
      <c r="E6" s="18" t="s">
        <v>182</v>
      </c>
      <c r="G6" s="18" t="s">
        <v>13</v>
      </c>
    </row>
    <row r="7" spans="1:8" ht="21" x14ac:dyDescent="0.55000000000000004">
      <c r="A7" s="2" t="s">
        <v>194</v>
      </c>
      <c r="C7" s="13">
        <v>67145558998</v>
      </c>
      <c r="D7" s="14"/>
      <c r="E7" s="15">
        <v>0.56310000000000004</v>
      </c>
      <c r="F7" s="15"/>
      <c r="G7" s="15">
        <v>0.112</v>
      </c>
    </row>
    <row r="8" spans="1:8" ht="21" x14ac:dyDescent="0.55000000000000004">
      <c r="A8" s="2" t="s">
        <v>195</v>
      </c>
      <c r="C8" s="13">
        <v>17465781196</v>
      </c>
      <c r="D8" s="14"/>
      <c r="E8" s="15">
        <v>0.14649999999999999</v>
      </c>
      <c r="F8" s="15"/>
      <c r="G8" s="15">
        <v>2.9000000000000001E-2</v>
      </c>
    </row>
    <row r="9" spans="1:8" ht="21" x14ac:dyDescent="0.55000000000000004">
      <c r="A9" s="2" t="s">
        <v>196</v>
      </c>
      <c r="C9" s="13">
        <v>35180582631</v>
      </c>
      <c r="D9" s="14"/>
      <c r="E9" s="15">
        <v>0.29499999999999998</v>
      </c>
      <c r="F9" s="15"/>
      <c r="G9" s="15">
        <v>5.8999999999999997E-2</v>
      </c>
    </row>
    <row r="10" spans="1:8" ht="19.5" thickBot="1" x14ac:dyDescent="0.5">
      <c r="C10" s="13">
        <f>SUM(C7:C9)</f>
        <v>119791922825</v>
      </c>
      <c r="D10" s="14"/>
      <c r="E10" s="16">
        <f>SUM(E7:E9)</f>
        <v>1.0045999999999999</v>
      </c>
      <c r="F10" s="14"/>
      <c r="G10" s="16">
        <f>SUM(G7:G9)</f>
        <v>0.2</v>
      </c>
    </row>
    <row r="11" spans="1:8" ht="19.5" thickTop="1" x14ac:dyDescent="0.45"/>
  </sheetData>
  <sheetProtection algorithmName="SHA-512" hashValue="sK2VvShMzj6Gjwg4d4h0a6nLyVqfRTt2r0UMUYstgqY2ybII7mQgQ/+NCrO+lCyysmlFDoaKNwW8Q9g9jUpsyQ==" saltValue="EEK1HOzJ8WeNu+CkF1oV6A==" spinCount="100000" sheet="1" objects="1" scenarios="1" selectLockedCells="1" autoFilter="0" selectUnlockedCells="1"/>
  <mergeCells count="7">
    <mergeCell ref="A3:H3"/>
    <mergeCell ref="A2:G2"/>
    <mergeCell ref="A6"/>
    <mergeCell ref="C6"/>
    <mergeCell ref="E6"/>
    <mergeCell ref="G6"/>
    <mergeCell ref="A4:G4"/>
  </mergeCells>
  <pageMargins left="0.7" right="0.7" top="0.75" bottom="0.75" header="0.3" footer="0.3"/>
  <pageSetup paperSize="9" scale="78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Q8"/>
  <sheetViews>
    <sheetView rightToLeft="1" view="pageBreakPreview" zoomScale="60" zoomScaleNormal="100" workbookViewId="0">
      <selection activeCell="O20" sqref="O20"/>
    </sheetView>
  </sheetViews>
  <sheetFormatPr defaultRowHeight="18.75" x14ac:dyDescent="0.45"/>
  <cols>
    <col min="1" max="1" width="29.85546875" style="1" bestFit="1" customWidth="1"/>
    <col min="2" max="2" width="1" style="1" customWidth="1"/>
    <col min="3" max="3" width="21.28515625" style="1" bestFit="1" customWidth="1"/>
    <col min="4" max="4" width="1" style="1" customWidth="1"/>
    <col min="5" max="5" width="15.85546875" style="1" bestFit="1" customWidth="1"/>
    <col min="6" max="6" width="1" style="1" customWidth="1"/>
    <col min="7" max="7" width="15.5703125" style="1" bestFit="1" customWidth="1"/>
    <col min="8" max="8" width="1" style="1" customWidth="1"/>
    <col min="9" max="9" width="11.7109375" style="1" bestFit="1" customWidth="1"/>
    <col min="10" max="10" width="1" style="1" customWidth="1"/>
    <col min="11" max="11" width="21.28515625" style="1" bestFit="1" customWidth="1"/>
    <col min="12" max="12" width="1" style="1" customWidth="1"/>
    <col min="13" max="13" width="15.85546875" style="1" bestFit="1" customWidth="1"/>
    <col min="14" max="14" width="1" style="1" customWidth="1"/>
    <col min="15" max="15" width="15.5703125" style="1" bestFit="1" customWidth="1"/>
    <col min="16" max="16" width="1" style="1" customWidth="1"/>
    <col min="17" max="17" width="11.7109375" style="1" bestFit="1" customWidth="1"/>
    <col min="18" max="18" width="1" style="1" customWidth="1"/>
    <col min="19" max="19" width="9.140625" style="1" customWidth="1"/>
    <col min="20" max="16384" width="9.140625" style="1"/>
  </cols>
  <sheetData>
    <row r="2" spans="1:17" ht="30" x14ac:dyDescent="0.45">
      <c r="A2" s="19" t="s">
        <v>0</v>
      </c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</row>
    <row r="3" spans="1:17" ht="30" x14ac:dyDescent="0.45">
      <c r="A3" s="19" t="s">
        <v>1</v>
      </c>
      <c r="B3" s="19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</row>
    <row r="4" spans="1:17" ht="30" x14ac:dyDescent="0.45">
      <c r="A4" s="19" t="s">
        <v>2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</row>
    <row r="6" spans="1:17" ht="30" x14ac:dyDescent="0.45">
      <c r="A6" s="17" t="s">
        <v>3</v>
      </c>
      <c r="C6" s="18" t="s">
        <v>4</v>
      </c>
      <c r="D6" s="18" t="s">
        <v>4</v>
      </c>
      <c r="E6" s="18" t="s">
        <v>4</v>
      </c>
      <c r="F6" s="18" t="s">
        <v>4</v>
      </c>
      <c r="G6" s="18" t="s">
        <v>4</v>
      </c>
      <c r="H6" s="18" t="s">
        <v>4</v>
      </c>
      <c r="I6" s="18" t="s">
        <v>4</v>
      </c>
      <c r="K6" s="18" t="s">
        <v>6</v>
      </c>
      <c r="L6" s="18" t="s">
        <v>6</v>
      </c>
      <c r="M6" s="18" t="s">
        <v>6</v>
      </c>
      <c r="N6" s="18" t="s">
        <v>6</v>
      </c>
      <c r="O6" s="18" t="s">
        <v>6</v>
      </c>
      <c r="P6" s="18" t="s">
        <v>6</v>
      </c>
      <c r="Q6" s="18" t="s">
        <v>6</v>
      </c>
    </row>
    <row r="7" spans="1:17" ht="30" x14ac:dyDescent="0.45">
      <c r="A7" s="18" t="s">
        <v>3</v>
      </c>
      <c r="C7" s="18" t="s">
        <v>47</v>
      </c>
      <c r="E7" s="18" t="s">
        <v>48</v>
      </c>
      <c r="G7" s="18" t="s">
        <v>49</v>
      </c>
      <c r="I7" s="18" t="s">
        <v>50</v>
      </c>
      <c r="K7" s="18" t="s">
        <v>47</v>
      </c>
      <c r="M7" s="18" t="s">
        <v>48</v>
      </c>
      <c r="O7" s="18" t="s">
        <v>49</v>
      </c>
      <c r="Q7" s="18" t="s">
        <v>50</v>
      </c>
    </row>
    <row r="8" spans="1:17" ht="21" x14ac:dyDescent="0.55000000000000004">
      <c r="A8" s="2" t="s">
        <v>16</v>
      </c>
      <c r="C8" s="3">
        <v>407150</v>
      </c>
      <c r="E8" s="3">
        <v>19200</v>
      </c>
      <c r="G8" s="1" t="s">
        <v>51</v>
      </c>
      <c r="I8" s="3">
        <v>0.28779892584092098</v>
      </c>
      <c r="K8" s="3">
        <v>9902632</v>
      </c>
      <c r="M8" s="3">
        <v>19200</v>
      </c>
      <c r="O8" s="1" t="s">
        <v>51</v>
      </c>
      <c r="Q8" s="3">
        <v>0.28779892584092098</v>
      </c>
    </row>
  </sheetData>
  <sheetProtection algorithmName="SHA-512" hashValue="MYz552Kb/kXc2ycH89WSppg5pNQ+RwCh3hWcyVkdBHyjYJhg9fqTEoPpY7GtCr7TT8bwWLpzyVEbo/z5myqOGA==" saltValue="OZuI+RfNHXXzZ49p6waGnA==" spinCount="100000" sheet="1" objects="1" scenarios="1" selectLockedCells="1" autoFilter="0" selectUnlockedCells="1"/>
  <mergeCells count="14">
    <mergeCell ref="A4:Q4"/>
    <mergeCell ref="A3:Q3"/>
    <mergeCell ref="A2:Q2"/>
    <mergeCell ref="K7"/>
    <mergeCell ref="M7"/>
    <mergeCell ref="O7"/>
    <mergeCell ref="Q7"/>
    <mergeCell ref="K6:Q6"/>
    <mergeCell ref="A6:A7"/>
    <mergeCell ref="C7"/>
    <mergeCell ref="E7"/>
    <mergeCell ref="G7"/>
    <mergeCell ref="I7"/>
    <mergeCell ref="C6:I6"/>
  </mergeCells>
  <pageMargins left="0.7" right="0.7" top="0.75" bottom="0.75" header="0.3" footer="0.3"/>
  <pageSetup paperSize="9" scale="52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K17"/>
  <sheetViews>
    <sheetView rightToLeft="1" view="pageBreakPreview" topLeftCell="A2" zoomScale="60" zoomScaleNormal="100" workbookViewId="0">
      <selection activeCell="C45" sqref="C45"/>
    </sheetView>
  </sheetViews>
  <sheetFormatPr defaultRowHeight="18.75" x14ac:dyDescent="0.45"/>
  <cols>
    <col min="1" max="1" width="31.5703125" style="4" bestFit="1" customWidth="1"/>
    <col min="2" max="2" width="1" style="4" customWidth="1"/>
    <col min="3" max="3" width="27.28515625" style="4" bestFit="1" customWidth="1"/>
    <col min="4" max="4" width="1" style="4" customWidth="1"/>
    <col min="5" max="5" width="24.28515625" style="4" bestFit="1" customWidth="1"/>
    <col min="6" max="6" width="1" style="4" customWidth="1"/>
    <col min="7" max="7" width="15.85546875" style="4" bestFit="1" customWidth="1"/>
    <col min="8" max="8" width="1" style="4" customWidth="1"/>
    <col min="9" max="9" width="19.42578125" style="4" bestFit="1" customWidth="1"/>
    <col min="10" max="10" width="1" style="4" customWidth="1"/>
    <col min="11" max="11" width="11.5703125" style="4" bestFit="1" customWidth="1"/>
    <col min="12" max="12" width="1" style="4" customWidth="1"/>
    <col min="13" max="13" width="11.7109375" style="4" bestFit="1" customWidth="1"/>
    <col min="14" max="14" width="1" style="4" customWidth="1"/>
    <col min="15" max="15" width="10.85546875" style="4" bestFit="1" customWidth="1"/>
    <col min="16" max="16" width="1" style="4" customWidth="1"/>
    <col min="17" max="17" width="18.85546875" style="4" bestFit="1" customWidth="1"/>
    <col min="18" max="18" width="1" style="4" customWidth="1"/>
    <col min="19" max="19" width="23.7109375" style="4" bestFit="1" customWidth="1"/>
    <col min="20" max="20" width="1" style="4" customWidth="1"/>
    <col min="21" max="21" width="7.7109375" style="4" bestFit="1" customWidth="1"/>
    <col min="22" max="22" width="1" style="4" customWidth="1"/>
    <col min="23" max="23" width="18.85546875" style="4" bestFit="1" customWidth="1"/>
    <col min="24" max="24" width="1" style="4" customWidth="1"/>
    <col min="25" max="25" width="7.7109375" style="4" bestFit="1" customWidth="1"/>
    <col min="26" max="26" width="1" style="4" customWidth="1"/>
    <col min="27" max="27" width="14.7109375" style="4" bestFit="1" customWidth="1"/>
    <col min="28" max="28" width="1" style="4" customWidth="1"/>
    <col min="29" max="29" width="10.85546875" style="4" bestFit="1" customWidth="1"/>
    <col min="30" max="30" width="1" style="4" customWidth="1"/>
    <col min="31" max="31" width="23.85546875" style="4" bestFit="1" customWidth="1"/>
    <col min="32" max="32" width="1" style="4" customWidth="1"/>
    <col min="33" max="33" width="18.85546875" style="4" bestFit="1" customWidth="1"/>
    <col min="34" max="34" width="1" style="4" customWidth="1"/>
    <col min="35" max="35" width="23.7109375" style="4" bestFit="1" customWidth="1"/>
    <col min="36" max="36" width="1" style="4" customWidth="1"/>
    <col min="37" max="37" width="38.7109375" style="4" bestFit="1" customWidth="1"/>
    <col min="38" max="38" width="1" style="4" customWidth="1"/>
    <col min="39" max="39" width="9.140625" style="4" customWidth="1"/>
    <col min="40" max="16384" width="9.140625" style="4"/>
  </cols>
  <sheetData>
    <row r="2" spans="1:37" ht="30" x14ac:dyDescent="0.45">
      <c r="A2" s="19" t="s">
        <v>0</v>
      </c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19"/>
      <c r="AJ2" s="19"/>
      <c r="AK2" s="19"/>
    </row>
    <row r="3" spans="1:37" ht="30" x14ac:dyDescent="0.45">
      <c r="A3" s="19" t="s">
        <v>1</v>
      </c>
      <c r="B3" s="19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</row>
    <row r="4" spans="1:37" ht="30" x14ac:dyDescent="0.45">
      <c r="A4" s="19" t="s">
        <v>2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  <c r="AI4" s="19"/>
      <c r="AJ4" s="19"/>
      <c r="AK4" s="19"/>
    </row>
    <row r="6" spans="1:37" ht="30" x14ac:dyDescent="0.45">
      <c r="A6" s="18" t="s">
        <v>52</v>
      </c>
      <c r="B6" s="18" t="s">
        <v>52</v>
      </c>
      <c r="C6" s="18" t="s">
        <v>52</v>
      </c>
      <c r="D6" s="18" t="s">
        <v>52</v>
      </c>
      <c r="E6" s="18" t="s">
        <v>52</v>
      </c>
      <c r="F6" s="18" t="s">
        <v>52</v>
      </c>
      <c r="G6" s="18" t="s">
        <v>52</v>
      </c>
      <c r="H6" s="18" t="s">
        <v>52</v>
      </c>
      <c r="I6" s="18" t="s">
        <v>52</v>
      </c>
      <c r="J6" s="18" t="s">
        <v>52</v>
      </c>
      <c r="K6" s="18" t="s">
        <v>52</v>
      </c>
      <c r="L6" s="18" t="s">
        <v>52</v>
      </c>
      <c r="M6" s="18" t="s">
        <v>52</v>
      </c>
      <c r="O6" s="18" t="s">
        <v>4</v>
      </c>
      <c r="P6" s="18" t="s">
        <v>4</v>
      </c>
      <c r="Q6" s="18" t="s">
        <v>4</v>
      </c>
      <c r="R6" s="18" t="s">
        <v>4</v>
      </c>
      <c r="S6" s="18" t="s">
        <v>4</v>
      </c>
      <c r="U6" s="18" t="s">
        <v>5</v>
      </c>
      <c r="V6" s="18" t="s">
        <v>5</v>
      </c>
      <c r="W6" s="18" t="s">
        <v>5</v>
      </c>
      <c r="X6" s="18" t="s">
        <v>5</v>
      </c>
      <c r="Y6" s="18" t="s">
        <v>5</v>
      </c>
      <c r="Z6" s="18" t="s">
        <v>5</v>
      </c>
      <c r="AA6" s="18" t="s">
        <v>5</v>
      </c>
      <c r="AC6" s="18" t="s">
        <v>6</v>
      </c>
      <c r="AD6" s="18" t="s">
        <v>6</v>
      </c>
      <c r="AE6" s="18" t="s">
        <v>6</v>
      </c>
      <c r="AF6" s="18" t="s">
        <v>6</v>
      </c>
      <c r="AG6" s="18" t="s">
        <v>6</v>
      </c>
      <c r="AH6" s="18" t="s">
        <v>6</v>
      </c>
      <c r="AI6" s="18" t="s">
        <v>6</v>
      </c>
      <c r="AJ6" s="18" t="s">
        <v>6</v>
      </c>
      <c r="AK6" s="18" t="s">
        <v>6</v>
      </c>
    </row>
    <row r="7" spans="1:37" ht="30" x14ac:dyDescent="0.45">
      <c r="A7" s="17" t="s">
        <v>53</v>
      </c>
      <c r="C7" s="17" t="s">
        <v>54</v>
      </c>
      <c r="E7" s="17" t="s">
        <v>55</v>
      </c>
      <c r="G7" s="17" t="s">
        <v>56</v>
      </c>
      <c r="I7" s="17" t="s">
        <v>57</v>
      </c>
      <c r="K7" s="17" t="s">
        <v>58</v>
      </c>
      <c r="M7" s="17" t="s">
        <v>50</v>
      </c>
      <c r="O7" s="17" t="s">
        <v>7</v>
      </c>
      <c r="Q7" s="17" t="s">
        <v>8</v>
      </c>
      <c r="S7" s="17" t="s">
        <v>9</v>
      </c>
      <c r="U7" s="18" t="s">
        <v>10</v>
      </c>
      <c r="V7" s="18" t="s">
        <v>10</v>
      </c>
      <c r="W7" s="18" t="s">
        <v>10</v>
      </c>
      <c r="Y7" s="18" t="s">
        <v>11</v>
      </c>
      <c r="Z7" s="18" t="s">
        <v>11</v>
      </c>
      <c r="AA7" s="18" t="s">
        <v>11</v>
      </c>
      <c r="AC7" s="17" t="s">
        <v>7</v>
      </c>
      <c r="AE7" s="17" t="s">
        <v>59</v>
      </c>
      <c r="AG7" s="17" t="s">
        <v>8</v>
      </c>
      <c r="AI7" s="17" t="s">
        <v>9</v>
      </c>
      <c r="AK7" s="17" t="s">
        <v>13</v>
      </c>
    </row>
    <row r="8" spans="1:37" ht="30" x14ac:dyDescent="0.45">
      <c r="A8" s="18" t="s">
        <v>53</v>
      </c>
      <c r="C8" s="18" t="s">
        <v>54</v>
      </c>
      <c r="E8" s="18" t="s">
        <v>55</v>
      </c>
      <c r="G8" s="18" t="s">
        <v>56</v>
      </c>
      <c r="I8" s="18" t="s">
        <v>57</v>
      </c>
      <c r="K8" s="18" t="s">
        <v>58</v>
      </c>
      <c r="M8" s="18" t="s">
        <v>50</v>
      </c>
      <c r="O8" s="18" t="s">
        <v>7</v>
      </c>
      <c r="Q8" s="18" t="s">
        <v>8</v>
      </c>
      <c r="S8" s="18" t="s">
        <v>9</v>
      </c>
      <c r="U8" s="18" t="s">
        <v>7</v>
      </c>
      <c r="W8" s="18" t="s">
        <v>8</v>
      </c>
      <c r="Y8" s="18" t="s">
        <v>7</v>
      </c>
      <c r="AA8" s="18" t="s">
        <v>14</v>
      </c>
      <c r="AC8" s="18" t="s">
        <v>7</v>
      </c>
      <c r="AE8" s="18" t="s">
        <v>59</v>
      </c>
      <c r="AG8" s="18" t="s">
        <v>8</v>
      </c>
      <c r="AI8" s="18" t="s">
        <v>9</v>
      </c>
      <c r="AK8" s="18" t="s">
        <v>13</v>
      </c>
    </row>
    <row r="9" spans="1:37" ht="21" x14ac:dyDescent="0.55000000000000004">
      <c r="A9" s="8" t="s">
        <v>60</v>
      </c>
      <c r="C9" s="4" t="s">
        <v>61</v>
      </c>
      <c r="E9" s="4" t="s">
        <v>61</v>
      </c>
      <c r="G9" s="4" t="s">
        <v>62</v>
      </c>
      <c r="I9" s="4" t="s">
        <v>63</v>
      </c>
      <c r="K9" s="7">
        <v>16</v>
      </c>
      <c r="M9" s="7">
        <v>16</v>
      </c>
      <c r="O9" s="7">
        <v>911000</v>
      </c>
      <c r="Q9" s="7">
        <v>911201990577</v>
      </c>
      <c r="S9" s="7">
        <v>871668981356</v>
      </c>
      <c r="U9" s="7">
        <v>0</v>
      </c>
      <c r="W9" s="7">
        <v>0</v>
      </c>
      <c r="Y9" s="7">
        <v>0</v>
      </c>
      <c r="AA9" s="7">
        <v>0</v>
      </c>
      <c r="AC9" s="7">
        <v>911000</v>
      </c>
      <c r="AE9" s="7">
        <v>942000</v>
      </c>
      <c r="AG9" s="7">
        <v>911201990577</v>
      </c>
      <c r="AI9" s="7">
        <v>858006458137</v>
      </c>
      <c r="AK9" s="5">
        <f>AI9/سهام!$AF$5</f>
        <v>0.14375357269173683</v>
      </c>
    </row>
    <row r="10" spans="1:37" ht="21" x14ac:dyDescent="0.55000000000000004">
      <c r="A10" s="8" t="s">
        <v>64</v>
      </c>
      <c r="C10" s="4" t="s">
        <v>61</v>
      </c>
      <c r="E10" s="4" t="s">
        <v>61</v>
      </c>
      <c r="G10" s="4" t="s">
        <v>65</v>
      </c>
      <c r="I10" s="4" t="s">
        <v>66</v>
      </c>
      <c r="K10" s="7">
        <v>0</v>
      </c>
      <c r="M10" s="7">
        <v>0</v>
      </c>
      <c r="O10" s="7">
        <v>47943</v>
      </c>
      <c r="Q10" s="7">
        <v>28526085000</v>
      </c>
      <c r="S10" s="7">
        <v>31061433094</v>
      </c>
      <c r="U10" s="7">
        <v>0</v>
      </c>
      <c r="W10" s="7">
        <v>0</v>
      </c>
      <c r="Y10" s="7">
        <v>0</v>
      </c>
      <c r="AA10" s="7">
        <v>0</v>
      </c>
      <c r="AC10" s="7">
        <v>47943</v>
      </c>
      <c r="AE10" s="7">
        <v>660055</v>
      </c>
      <c r="AG10" s="7">
        <v>28526085000</v>
      </c>
      <c r="AI10" s="7">
        <v>31639281205</v>
      </c>
      <c r="AK10" s="5">
        <f>AI10/سهام!$AF$5</f>
        <v>5.3009620935639138E-3</v>
      </c>
    </row>
    <row r="11" spans="1:37" ht="21" x14ac:dyDescent="0.55000000000000004">
      <c r="A11" s="8" t="s">
        <v>67</v>
      </c>
      <c r="C11" s="4" t="s">
        <v>61</v>
      </c>
      <c r="E11" s="4" t="s">
        <v>61</v>
      </c>
      <c r="G11" s="4" t="s">
        <v>68</v>
      </c>
      <c r="I11" s="4" t="s">
        <v>69</v>
      </c>
      <c r="K11" s="7">
        <v>17</v>
      </c>
      <c r="M11" s="7">
        <v>17</v>
      </c>
      <c r="O11" s="7">
        <v>500000</v>
      </c>
      <c r="Q11" s="7">
        <v>477586546860</v>
      </c>
      <c r="S11" s="7">
        <v>499409465625</v>
      </c>
      <c r="U11" s="7">
        <v>0</v>
      </c>
      <c r="W11" s="7">
        <v>0</v>
      </c>
      <c r="Y11" s="7">
        <v>0</v>
      </c>
      <c r="AA11" s="7">
        <v>0</v>
      </c>
      <c r="AC11" s="7">
        <v>500000</v>
      </c>
      <c r="AE11" s="7">
        <v>999000</v>
      </c>
      <c r="AG11" s="7">
        <v>477586546860</v>
      </c>
      <c r="AI11" s="7">
        <v>499409465625</v>
      </c>
      <c r="AK11" s="5">
        <f>AI11/سهام!$AF$5</f>
        <v>8.3672907399260726E-2</v>
      </c>
    </row>
    <row r="12" spans="1:37" ht="21" x14ac:dyDescent="0.55000000000000004">
      <c r="A12" s="8" t="s">
        <v>70</v>
      </c>
      <c r="C12" s="4" t="s">
        <v>61</v>
      </c>
      <c r="E12" s="4" t="s">
        <v>61</v>
      </c>
      <c r="G12" s="4" t="s">
        <v>71</v>
      </c>
      <c r="I12" s="4" t="s">
        <v>72</v>
      </c>
      <c r="K12" s="7">
        <v>16</v>
      </c>
      <c r="M12" s="7">
        <v>16</v>
      </c>
      <c r="O12" s="7">
        <v>7500</v>
      </c>
      <c r="Q12" s="7">
        <v>7099061470</v>
      </c>
      <c r="S12" s="7">
        <v>7239127670</v>
      </c>
      <c r="U12" s="7">
        <v>0</v>
      </c>
      <c r="W12" s="7">
        <v>0</v>
      </c>
      <c r="Y12" s="7">
        <v>0</v>
      </c>
      <c r="AA12" s="7">
        <v>0</v>
      </c>
      <c r="AC12" s="7">
        <v>7500</v>
      </c>
      <c r="AE12" s="7">
        <v>975046</v>
      </c>
      <c r="AG12" s="7">
        <v>7099061470</v>
      </c>
      <c r="AI12" s="7">
        <v>7311519546</v>
      </c>
      <c r="AK12" s="5">
        <f>AI12/سهام!$AF$5</f>
        <v>1.224999003882953E-3</v>
      </c>
    </row>
    <row r="13" spans="1:37" ht="21" x14ac:dyDescent="0.55000000000000004">
      <c r="A13" s="8" t="s">
        <v>73</v>
      </c>
      <c r="C13" s="4" t="s">
        <v>61</v>
      </c>
      <c r="E13" s="4" t="s">
        <v>61</v>
      </c>
      <c r="G13" s="4" t="s">
        <v>74</v>
      </c>
      <c r="I13" s="4" t="s">
        <v>75</v>
      </c>
      <c r="K13" s="7">
        <v>20</v>
      </c>
      <c r="M13" s="7">
        <v>20</v>
      </c>
      <c r="O13" s="7">
        <v>575000</v>
      </c>
      <c r="Q13" s="7">
        <v>566395000000</v>
      </c>
      <c r="S13" s="7">
        <v>572596198125</v>
      </c>
      <c r="U13" s="7">
        <v>0</v>
      </c>
      <c r="W13" s="7">
        <v>0</v>
      </c>
      <c r="Y13" s="7">
        <v>0</v>
      </c>
      <c r="AA13" s="7">
        <v>0</v>
      </c>
      <c r="AC13" s="7">
        <v>575000</v>
      </c>
      <c r="AE13" s="7">
        <v>996000</v>
      </c>
      <c r="AG13" s="7">
        <v>566395000000</v>
      </c>
      <c r="AI13" s="7">
        <v>572596198125</v>
      </c>
      <c r="AK13" s="5">
        <f>AI13/سهام!$AF$5</f>
        <v>9.593488301813137E-2</v>
      </c>
    </row>
    <row r="14" spans="1:37" ht="21" x14ac:dyDescent="0.55000000000000004">
      <c r="A14" s="8" t="s">
        <v>76</v>
      </c>
      <c r="C14" s="4" t="s">
        <v>61</v>
      </c>
      <c r="E14" s="4" t="s">
        <v>61</v>
      </c>
      <c r="G14" s="4" t="s">
        <v>77</v>
      </c>
      <c r="I14" s="4" t="s">
        <v>78</v>
      </c>
      <c r="K14" s="7">
        <v>19</v>
      </c>
      <c r="M14" s="7">
        <v>19</v>
      </c>
      <c r="O14" s="7">
        <v>790029</v>
      </c>
      <c r="Q14" s="7">
        <v>774411874056</v>
      </c>
      <c r="S14" s="7">
        <v>782855823559</v>
      </c>
      <c r="U14" s="7">
        <v>0</v>
      </c>
      <c r="W14" s="7">
        <v>0</v>
      </c>
      <c r="Y14" s="7">
        <v>0</v>
      </c>
      <c r="AA14" s="7">
        <v>0</v>
      </c>
      <c r="AC14" s="7">
        <v>790029</v>
      </c>
      <c r="AE14" s="7">
        <v>974100</v>
      </c>
      <c r="AG14" s="7">
        <v>774411874056</v>
      </c>
      <c r="AI14" s="7">
        <v>769427764836</v>
      </c>
      <c r="AK14" s="5">
        <f>AI14/سهام!$AF$5</f>
        <v>0.12891277108048463</v>
      </c>
    </row>
    <row r="15" spans="1:37" ht="21" x14ac:dyDescent="0.55000000000000004">
      <c r="A15" s="8" t="s">
        <v>79</v>
      </c>
      <c r="C15" s="4" t="s">
        <v>61</v>
      </c>
      <c r="E15" s="4" t="s">
        <v>61</v>
      </c>
      <c r="G15" s="4" t="s">
        <v>80</v>
      </c>
      <c r="I15" s="4" t="s">
        <v>81</v>
      </c>
      <c r="K15" s="7">
        <v>18</v>
      </c>
      <c r="M15" s="7">
        <v>18</v>
      </c>
      <c r="O15" s="7">
        <v>100830</v>
      </c>
      <c r="Q15" s="7">
        <v>130014463173</v>
      </c>
      <c r="S15" s="7">
        <v>139547281716</v>
      </c>
      <c r="U15" s="7">
        <v>0</v>
      </c>
      <c r="W15" s="7">
        <v>0</v>
      </c>
      <c r="Y15" s="7">
        <v>0</v>
      </c>
      <c r="AA15" s="7">
        <v>0</v>
      </c>
      <c r="AC15" s="7">
        <v>100830</v>
      </c>
      <c r="AE15" s="7">
        <v>1403318</v>
      </c>
      <c r="AG15" s="7">
        <v>130014463173</v>
      </c>
      <c r="AI15" s="7">
        <v>141394068324</v>
      </c>
      <c r="AK15" s="5">
        <f>AI15/سهام!$AF$5</f>
        <v>2.3689684717674991E-2</v>
      </c>
    </row>
    <row r="16" spans="1:37" ht="19.5" thickBot="1" x14ac:dyDescent="0.5">
      <c r="O16" s="9">
        <f>SUM(O9:O15)</f>
        <v>2932302</v>
      </c>
      <c r="Q16" s="9">
        <f>SUM(Q9:Q15)</f>
        <v>2895235021136</v>
      </c>
      <c r="S16" s="9">
        <f>SUM(S9:S15)</f>
        <v>2904378311145</v>
      </c>
      <c r="U16" s="9">
        <f>SUM(U9:U15)</f>
        <v>0</v>
      </c>
      <c r="W16" s="9">
        <f>SUM(W9:W15)</f>
        <v>0</v>
      </c>
      <c r="Y16" s="9">
        <f>SUM(Y9:Y15)</f>
        <v>0</v>
      </c>
      <c r="AA16" s="9">
        <f>SUM(AA9:AA15)</f>
        <v>0</v>
      </c>
      <c r="AC16" s="9">
        <f>SUM(AC9:AC15)</f>
        <v>2932302</v>
      </c>
      <c r="AE16" s="9">
        <f>SUM(AE9:AE15)</f>
        <v>6949519</v>
      </c>
      <c r="AG16" s="9">
        <f>SUM(AG9:AG15)</f>
        <v>2895235021136</v>
      </c>
      <c r="AI16" s="9">
        <f>SUM(AI9:AI15)</f>
        <v>2879784755798</v>
      </c>
      <c r="AK16" s="6">
        <f>SUM(AK9:AK15)</f>
        <v>0.48248978000473541</v>
      </c>
    </row>
    <row r="17" ht="19.5" thickTop="1" x14ac:dyDescent="0.45"/>
  </sheetData>
  <sheetProtection algorithmName="SHA-512" hashValue="BRz60aAENQOBiP6pdNdWKBJv0igVZguFDezOI9bzXBf2ua3PkcQAKl8smtow5c3ZyjPPuXKdo+xFwoEWgWWKFg==" saltValue="YKLlXhlAZATymJ9gRkrUhg==" spinCount="100000" sheet="1" objects="1" scenarios="1" selectLockedCells="1" autoFilter="0" selectUnlockedCells="1"/>
  <mergeCells count="28">
    <mergeCell ref="A4:AK4"/>
    <mergeCell ref="A3:AK3"/>
    <mergeCell ref="A2:AK2"/>
    <mergeCell ref="AE7:AE8"/>
    <mergeCell ref="AG7:AG8"/>
    <mergeCell ref="AI7:AI8"/>
    <mergeCell ref="AK7:AK8"/>
    <mergeCell ref="AC6:AK6"/>
    <mergeCell ref="Y8"/>
    <mergeCell ref="AA8"/>
    <mergeCell ref="Y7:AA7"/>
    <mergeCell ref="U6:AA6"/>
    <mergeCell ref="AC7:AC8"/>
    <mergeCell ref="S7:S8"/>
    <mergeCell ref="O6:S6"/>
    <mergeCell ref="U8"/>
    <mergeCell ref="W8"/>
    <mergeCell ref="U7:W7"/>
    <mergeCell ref="K7:K8"/>
    <mergeCell ref="M7:M8"/>
    <mergeCell ref="A6:M6"/>
    <mergeCell ref="O7:O8"/>
    <mergeCell ref="Q7:Q8"/>
    <mergeCell ref="A7:A8"/>
    <mergeCell ref="C7:C8"/>
    <mergeCell ref="E7:E8"/>
    <mergeCell ref="G7:G8"/>
    <mergeCell ref="I7:I8"/>
  </mergeCells>
  <pageMargins left="0.7" right="0.7" top="0.75" bottom="0.75" header="0.3" footer="0.3"/>
  <pageSetup paperSize="9" scale="23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S29"/>
  <sheetViews>
    <sheetView rightToLeft="1" view="pageBreakPreview" zoomScale="60" zoomScaleNormal="100" workbookViewId="0">
      <selection activeCell="G24" sqref="G24"/>
    </sheetView>
  </sheetViews>
  <sheetFormatPr defaultRowHeight="18.75" x14ac:dyDescent="0.45"/>
  <cols>
    <col min="1" max="1" width="25.140625" style="4" bestFit="1" customWidth="1"/>
    <col min="2" max="2" width="1" style="4" customWidth="1"/>
    <col min="3" max="3" width="24.85546875" style="4" bestFit="1" customWidth="1"/>
    <col min="4" max="4" width="1" style="4" customWidth="1"/>
    <col min="5" max="5" width="14.42578125" style="4" bestFit="1" customWidth="1"/>
    <col min="6" max="6" width="1" style="4" customWidth="1"/>
    <col min="7" max="7" width="15.85546875" style="4" bestFit="1" customWidth="1"/>
    <col min="8" max="8" width="1" style="4" customWidth="1"/>
    <col min="9" max="9" width="11.5703125" style="4" bestFit="1" customWidth="1"/>
    <col min="10" max="10" width="1" style="4" customWidth="1"/>
    <col min="11" max="11" width="19.140625" style="4" bestFit="1" customWidth="1"/>
    <col min="12" max="12" width="1" style="4" customWidth="1"/>
    <col min="13" max="13" width="17.28515625" style="4" bestFit="1" customWidth="1"/>
    <col min="14" max="14" width="1" style="4" customWidth="1"/>
    <col min="15" max="15" width="17.28515625" style="4" bestFit="1" customWidth="1"/>
    <col min="16" max="16" width="1" style="4" customWidth="1"/>
    <col min="17" max="17" width="18.7109375" style="4" bestFit="1" customWidth="1"/>
    <col min="18" max="18" width="1" style="4" customWidth="1"/>
    <col min="19" max="19" width="26.7109375" style="4" bestFit="1" customWidth="1"/>
    <col min="20" max="20" width="1" style="4" customWidth="1"/>
    <col min="21" max="21" width="9.140625" style="4" customWidth="1"/>
    <col min="22" max="16384" width="9.140625" style="4"/>
  </cols>
  <sheetData>
    <row r="2" spans="1:19" ht="30" x14ac:dyDescent="0.45">
      <c r="A2" s="19" t="s">
        <v>0</v>
      </c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</row>
    <row r="3" spans="1:19" ht="30" x14ac:dyDescent="0.45">
      <c r="A3" s="19" t="s">
        <v>1</v>
      </c>
      <c r="B3" s="19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</row>
    <row r="4" spans="1:19" ht="30" x14ac:dyDescent="0.45">
      <c r="A4" s="19" t="s">
        <v>2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</row>
    <row r="6" spans="1:19" ht="30" x14ac:dyDescent="0.45">
      <c r="A6" s="17" t="s">
        <v>83</v>
      </c>
      <c r="C6" s="18" t="s">
        <v>84</v>
      </c>
      <c r="D6" s="18" t="s">
        <v>84</v>
      </c>
      <c r="E6" s="18" t="s">
        <v>84</v>
      </c>
      <c r="F6" s="18" t="s">
        <v>84</v>
      </c>
      <c r="G6" s="18" t="s">
        <v>84</v>
      </c>
      <c r="H6" s="18" t="s">
        <v>84</v>
      </c>
      <c r="I6" s="18" t="s">
        <v>84</v>
      </c>
      <c r="K6" s="18" t="s">
        <v>4</v>
      </c>
      <c r="M6" s="18" t="s">
        <v>5</v>
      </c>
      <c r="N6" s="18" t="s">
        <v>5</v>
      </c>
      <c r="O6" s="18" t="s">
        <v>5</v>
      </c>
      <c r="Q6" s="18" t="s">
        <v>6</v>
      </c>
      <c r="R6" s="18" t="s">
        <v>6</v>
      </c>
      <c r="S6" s="18" t="s">
        <v>6</v>
      </c>
    </row>
    <row r="7" spans="1:19" ht="30" x14ac:dyDescent="0.45">
      <c r="A7" s="18" t="s">
        <v>83</v>
      </c>
      <c r="C7" s="18" t="s">
        <v>85</v>
      </c>
      <c r="E7" s="18" t="s">
        <v>86</v>
      </c>
      <c r="G7" s="18" t="s">
        <v>87</v>
      </c>
      <c r="I7" s="18" t="s">
        <v>58</v>
      </c>
      <c r="K7" s="18" t="s">
        <v>88</v>
      </c>
      <c r="M7" s="18" t="s">
        <v>89</v>
      </c>
      <c r="O7" s="18" t="s">
        <v>90</v>
      </c>
      <c r="Q7" s="18" t="s">
        <v>88</v>
      </c>
      <c r="S7" s="18" t="s">
        <v>82</v>
      </c>
    </row>
    <row r="8" spans="1:19" ht="21" x14ac:dyDescent="0.55000000000000004">
      <c r="A8" s="8" t="s">
        <v>91</v>
      </c>
      <c r="C8" s="4" t="s">
        <v>92</v>
      </c>
      <c r="E8" s="4" t="s">
        <v>93</v>
      </c>
      <c r="G8" s="4" t="s">
        <v>94</v>
      </c>
      <c r="I8" s="4">
        <v>0</v>
      </c>
      <c r="K8" s="7">
        <v>28912541951</v>
      </c>
      <c r="M8" s="7">
        <v>6424</v>
      </c>
      <c r="O8" s="7">
        <v>28900250000</v>
      </c>
      <c r="Q8" s="7">
        <v>12298375</v>
      </c>
      <c r="S8" s="5">
        <f>Q8/سهام!$AF$5</f>
        <v>2.0605151951786919E-6</v>
      </c>
    </row>
    <row r="9" spans="1:19" ht="21" x14ac:dyDescent="0.55000000000000004">
      <c r="A9" s="8" t="s">
        <v>91</v>
      </c>
      <c r="C9" s="4" t="s">
        <v>95</v>
      </c>
      <c r="E9" s="4" t="s">
        <v>96</v>
      </c>
      <c r="G9" s="4" t="s">
        <v>97</v>
      </c>
      <c r="I9" s="4">
        <v>0</v>
      </c>
      <c r="K9" s="7">
        <v>30000000</v>
      </c>
      <c r="M9" s="7">
        <v>0</v>
      </c>
      <c r="O9" s="7">
        <v>0</v>
      </c>
      <c r="Q9" s="7">
        <v>30000000</v>
      </c>
      <c r="S9" s="5">
        <f>Q9/سهام!$AF$5</f>
        <v>5.0263108626432972E-6</v>
      </c>
    </row>
    <row r="10" spans="1:19" ht="21" x14ac:dyDescent="0.55000000000000004">
      <c r="A10" s="8" t="s">
        <v>98</v>
      </c>
      <c r="C10" s="4" t="s">
        <v>99</v>
      </c>
      <c r="E10" s="4" t="s">
        <v>93</v>
      </c>
      <c r="G10" s="4" t="s">
        <v>100</v>
      </c>
      <c r="I10" s="4">
        <v>0</v>
      </c>
      <c r="K10" s="7">
        <v>14101562913</v>
      </c>
      <c r="M10" s="7">
        <v>104652211277</v>
      </c>
      <c r="O10" s="7">
        <v>113167341175</v>
      </c>
      <c r="Q10" s="7">
        <v>5586433015</v>
      </c>
      <c r="S10" s="5">
        <f>Q10/سهام!$AF$5</f>
        <v>9.3597163155745484E-4</v>
      </c>
    </row>
    <row r="11" spans="1:19" ht="21" x14ac:dyDescent="0.55000000000000004">
      <c r="A11" s="8" t="s">
        <v>101</v>
      </c>
      <c r="C11" s="4" t="s">
        <v>102</v>
      </c>
      <c r="E11" s="4" t="s">
        <v>93</v>
      </c>
      <c r="G11" s="4" t="s">
        <v>103</v>
      </c>
      <c r="I11" s="4">
        <v>0</v>
      </c>
      <c r="K11" s="7">
        <v>584047</v>
      </c>
      <c r="M11" s="7">
        <v>4960</v>
      </c>
      <c r="O11" s="7">
        <v>0</v>
      </c>
      <c r="Q11" s="7">
        <v>589007</v>
      </c>
      <c r="S11" s="5">
        <f>Q11/سهام!$AF$5</f>
        <v>9.8684409409098014E-8</v>
      </c>
    </row>
    <row r="12" spans="1:19" ht="21" x14ac:dyDescent="0.55000000000000004">
      <c r="A12" s="8" t="s">
        <v>104</v>
      </c>
      <c r="C12" s="4" t="s">
        <v>105</v>
      </c>
      <c r="E12" s="4" t="s">
        <v>93</v>
      </c>
      <c r="G12" s="4" t="s">
        <v>106</v>
      </c>
      <c r="I12" s="4">
        <v>0</v>
      </c>
      <c r="K12" s="7">
        <v>12298767965</v>
      </c>
      <c r="M12" s="7">
        <v>12298087965</v>
      </c>
      <c r="O12" s="7">
        <v>12297767965</v>
      </c>
      <c r="Q12" s="7">
        <v>12299087965</v>
      </c>
      <c r="S12" s="5">
        <f>Q12/سهام!$AF$5</f>
        <v>2.0606346479694984E-3</v>
      </c>
    </row>
    <row r="13" spans="1:19" ht="21" x14ac:dyDescent="0.55000000000000004">
      <c r="A13" s="8" t="s">
        <v>107</v>
      </c>
      <c r="C13" s="4" t="s">
        <v>108</v>
      </c>
      <c r="E13" s="4" t="s">
        <v>109</v>
      </c>
      <c r="G13" s="4" t="s">
        <v>110</v>
      </c>
      <c r="I13" s="4">
        <v>18</v>
      </c>
      <c r="K13" s="7">
        <v>267000000000</v>
      </c>
      <c r="M13" s="7">
        <v>0</v>
      </c>
      <c r="O13" s="7">
        <v>0</v>
      </c>
      <c r="Q13" s="7">
        <v>267000000000</v>
      </c>
      <c r="S13" s="5">
        <f>Q13/سهام!$AF$5</f>
        <v>4.4734166677525347E-2</v>
      </c>
    </row>
    <row r="14" spans="1:19" ht="21" x14ac:dyDescent="0.55000000000000004">
      <c r="A14" s="8" t="s">
        <v>111</v>
      </c>
      <c r="C14" s="4" t="s">
        <v>112</v>
      </c>
      <c r="E14" s="4" t="s">
        <v>93</v>
      </c>
      <c r="G14" s="4" t="s">
        <v>110</v>
      </c>
      <c r="I14" s="4">
        <v>0</v>
      </c>
      <c r="K14" s="7">
        <v>114511</v>
      </c>
      <c r="M14" s="7">
        <v>1946</v>
      </c>
      <c r="O14" s="7">
        <v>0</v>
      </c>
      <c r="Q14" s="7">
        <v>116457</v>
      </c>
      <c r="S14" s="5">
        <f>Q14/سهام!$AF$5</f>
        <v>1.9511636137695015E-8</v>
      </c>
    </row>
    <row r="15" spans="1:19" ht="21" x14ac:dyDescent="0.55000000000000004">
      <c r="A15" s="8" t="s">
        <v>107</v>
      </c>
      <c r="C15" s="4" t="s">
        <v>113</v>
      </c>
      <c r="E15" s="4" t="s">
        <v>93</v>
      </c>
      <c r="G15" s="4" t="s">
        <v>110</v>
      </c>
      <c r="I15" s="4">
        <v>0</v>
      </c>
      <c r="K15" s="7">
        <v>750000</v>
      </c>
      <c r="M15" s="7">
        <v>4535348836</v>
      </c>
      <c r="O15" s="7">
        <v>4535348826</v>
      </c>
      <c r="Q15" s="7">
        <v>750010</v>
      </c>
      <c r="S15" s="5">
        <f>Q15/سهام!$AF$5</f>
        <v>1.2565944700303665E-7</v>
      </c>
    </row>
    <row r="16" spans="1:19" ht="21" x14ac:dyDescent="0.55000000000000004">
      <c r="A16" s="8" t="s">
        <v>101</v>
      </c>
      <c r="C16" s="4" t="s">
        <v>114</v>
      </c>
      <c r="E16" s="4" t="s">
        <v>96</v>
      </c>
      <c r="G16" s="4" t="s">
        <v>115</v>
      </c>
      <c r="I16" s="4">
        <v>0</v>
      </c>
      <c r="K16" s="7">
        <v>1100000</v>
      </c>
      <c r="M16" s="7">
        <v>0</v>
      </c>
      <c r="O16" s="7">
        <v>0</v>
      </c>
      <c r="Q16" s="7">
        <v>1100000</v>
      </c>
      <c r="S16" s="5">
        <f>Q16/سهام!$AF$5</f>
        <v>1.8429806496358756E-7</v>
      </c>
    </row>
    <row r="17" spans="1:19" ht="21" x14ac:dyDescent="0.55000000000000004">
      <c r="A17" s="8" t="s">
        <v>116</v>
      </c>
      <c r="C17" s="4" t="s">
        <v>117</v>
      </c>
      <c r="E17" s="4" t="s">
        <v>93</v>
      </c>
      <c r="G17" s="4" t="s">
        <v>118</v>
      </c>
      <c r="I17" s="4">
        <v>0</v>
      </c>
      <c r="K17" s="7">
        <v>0</v>
      </c>
      <c r="M17" s="7">
        <v>13589041095</v>
      </c>
      <c r="O17" s="7">
        <v>0</v>
      </c>
      <c r="Q17" s="7">
        <v>13589041095</v>
      </c>
      <c r="S17" s="5">
        <f>Q17/سهام!$AF$5</f>
        <v>2.2767581622901555E-3</v>
      </c>
    </row>
    <row r="18" spans="1:19" ht="21" x14ac:dyDescent="0.55000000000000004">
      <c r="A18" s="8" t="s">
        <v>107</v>
      </c>
      <c r="C18" s="4" t="s">
        <v>119</v>
      </c>
      <c r="E18" s="4" t="s">
        <v>96</v>
      </c>
      <c r="G18" s="4" t="s">
        <v>120</v>
      </c>
      <c r="I18" s="4">
        <v>0</v>
      </c>
      <c r="K18" s="7">
        <v>580000</v>
      </c>
      <c r="M18" s="7">
        <v>0</v>
      </c>
      <c r="O18" s="7">
        <v>0</v>
      </c>
      <c r="Q18" s="7">
        <v>580000</v>
      </c>
      <c r="S18" s="5">
        <f>Q18/سهام!$AF$5</f>
        <v>9.7175343344437076E-8</v>
      </c>
    </row>
    <row r="19" spans="1:19" ht="21" x14ac:dyDescent="0.55000000000000004">
      <c r="A19" s="8" t="s">
        <v>111</v>
      </c>
      <c r="C19" s="4" t="s">
        <v>121</v>
      </c>
      <c r="E19" s="4" t="s">
        <v>96</v>
      </c>
      <c r="G19" s="4" t="s">
        <v>120</v>
      </c>
      <c r="I19" s="4">
        <v>0</v>
      </c>
      <c r="K19" s="7">
        <v>556000</v>
      </c>
      <c r="M19" s="7">
        <v>0</v>
      </c>
      <c r="O19" s="7">
        <v>0</v>
      </c>
      <c r="Q19" s="7">
        <v>556000</v>
      </c>
      <c r="S19" s="5">
        <f>Q19/سهام!$AF$5</f>
        <v>9.3154294654322439E-8</v>
      </c>
    </row>
    <row r="20" spans="1:19" ht="21" x14ac:dyDescent="0.55000000000000004">
      <c r="A20" s="8" t="s">
        <v>122</v>
      </c>
      <c r="C20" s="4" t="s">
        <v>123</v>
      </c>
      <c r="E20" s="4" t="s">
        <v>93</v>
      </c>
      <c r="G20" s="4" t="s">
        <v>124</v>
      </c>
      <c r="I20" s="4">
        <v>0</v>
      </c>
      <c r="K20" s="7">
        <v>558492</v>
      </c>
      <c r="M20" s="7">
        <v>4704</v>
      </c>
      <c r="O20" s="7">
        <v>0</v>
      </c>
      <c r="Q20" s="7">
        <v>563196</v>
      </c>
      <c r="S20" s="5">
        <f>Q20/سهام!$AF$5</f>
        <v>9.4359939086575141E-8</v>
      </c>
    </row>
    <row r="21" spans="1:19" ht="21" x14ac:dyDescent="0.55000000000000004">
      <c r="A21" s="8" t="s">
        <v>104</v>
      </c>
      <c r="C21" s="4" t="s">
        <v>125</v>
      </c>
      <c r="E21" s="4" t="s">
        <v>109</v>
      </c>
      <c r="G21" s="4" t="s">
        <v>126</v>
      </c>
      <c r="I21" s="4">
        <v>18</v>
      </c>
      <c r="K21" s="7">
        <v>424000000000</v>
      </c>
      <c r="M21" s="7">
        <v>0</v>
      </c>
      <c r="O21" s="7">
        <v>0</v>
      </c>
      <c r="Q21" s="7">
        <v>424000000000</v>
      </c>
      <c r="S21" s="5">
        <f>Q21/سهام!$AF$5</f>
        <v>7.1038526858691928E-2</v>
      </c>
    </row>
    <row r="22" spans="1:19" ht="21" x14ac:dyDescent="0.55000000000000004">
      <c r="A22" s="8" t="s">
        <v>104</v>
      </c>
      <c r="C22" s="4" t="s">
        <v>127</v>
      </c>
      <c r="E22" s="4" t="s">
        <v>109</v>
      </c>
      <c r="G22" s="4" t="s">
        <v>126</v>
      </c>
      <c r="I22" s="4">
        <v>18</v>
      </c>
      <c r="K22" s="7">
        <v>300000000000</v>
      </c>
      <c r="M22" s="7">
        <v>0</v>
      </c>
      <c r="O22" s="7">
        <v>0</v>
      </c>
      <c r="Q22" s="7">
        <v>300000000000</v>
      </c>
      <c r="S22" s="5">
        <f>Q22/سهام!$AF$5</f>
        <v>5.0263108626432969E-2</v>
      </c>
    </row>
    <row r="23" spans="1:19" ht="21" x14ac:dyDescent="0.55000000000000004">
      <c r="A23" s="8" t="s">
        <v>128</v>
      </c>
      <c r="C23" s="4" t="s">
        <v>129</v>
      </c>
      <c r="E23" s="4" t="s">
        <v>93</v>
      </c>
      <c r="G23" s="4" t="s">
        <v>130</v>
      </c>
      <c r="I23" s="4">
        <v>0</v>
      </c>
      <c r="K23" s="7">
        <v>453911348</v>
      </c>
      <c r="M23" s="7">
        <v>57055330302</v>
      </c>
      <c r="O23" s="7">
        <v>55000250000</v>
      </c>
      <c r="Q23" s="7">
        <v>2508991650</v>
      </c>
      <c r="S23" s="5">
        <f>Q23/سهام!$AF$5</f>
        <v>4.2036573282254431E-4</v>
      </c>
    </row>
    <row r="24" spans="1:19" ht="21" x14ac:dyDescent="0.55000000000000004">
      <c r="A24" s="8" t="s">
        <v>128</v>
      </c>
      <c r="C24" s="4" t="s">
        <v>131</v>
      </c>
      <c r="E24" s="4" t="s">
        <v>109</v>
      </c>
      <c r="G24" s="4" t="s">
        <v>130</v>
      </c>
      <c r="I24" s="4">
        <v>18</v>
      </c>
      <c r="K24" s="7">
        <v>145000000000</v>
      </c>
      <c r="M24" s="7">
        <v>0</v>
      </c>
      <c r="O24" s="7">
        <v>55000000000</v>
      </c>
      <c r="Q24" s="7">
        <v>90000000000</v>
      </c>
      <c r="S24" s="5">
        <f>Q24/سهام!$AF$5</f>
        <v>1.5078932587929892E-2</v>
      </c>
    </row>
    <row r="25" spans="1:19" ht="21" x14ac:dyDescent="0.55000000000000004">
      <c r="A25" s="8" t="s">
        <v>116</v>
      </c>
      <c r="C25" s="4" t="s">
        <v>132</v>
      </c>
      <c r="E25" s="4" t="s">
        <v>109</v>
      </c>
      <c r="G25" s="4" t="s">
        <v>133</v>
      </c>
      <c r="I25" s="4">
        <v>18</v>
      </c>
      <c r="K25" s="7">
        <v>800000000000</v>
      </c>
      <c r="M25" s="7">
        <v>0</v>
      </c>
      <c r="O25" s="7">
        <v>0</v>
      </c>
      <c r="Q25" s="7">
        <v>800000000000</v>
      </c>
      <c r="S25" s="5">
        <f>Q25/سهام!$AF$5</f>
        <v>0.13403495633715459</v>
      </c>
    </row>
    <row r="26" spans="1:19" ht="21" x14ac:dyDescent="0.55000000000000004">
      <c r="A26" s="8" t="s">
        <v>134</v>
      </c>
      <c r="C26" s="4" t="s">
        <v>135</v>
      </c>
      <c r="E26" s="4" t="s">
        <v>109</v>
      </c>
      <c r="G26" s="4" t="s">
        <v>136</v>
      </c>
      <c r="I26" s="4">
        <v>18</v>
      </c>
      <c r="K26" s="7">
        <v>120000000000</v>
      </c>
      <c r="M26" s="7">
        <v>0</v>
      </c>
      <c r="O26" s="7">
        <v>0</v>
      </c>
      <c r="Q26" s="7">
        <v>120000000000</v>
      </c>
      <c r="S26" s="5">
        <f>Q26/سهام!$AF$5</f>
        <v>2.0105243450573188E-2</v>
      </c>
    </row>
    <row r="27" spans="1:19" ht="21" x14ac:dyDescent="0.55000000000000004">
      <c r="A27" s="8" t="s">
        <v>137</v>
      </c>
      <c r="C27" s="4" t="s">
        <v>138</v>
      </c>
      <c r="E27" s="4" t="s">
        <v>93</v>
      </c>
      <c r="G27" s="4" t="s">
        <v>139</v>
      </c>
      <c r="I27" s="4">
        <v>0</v>
      </c>
      <c r="K27" s="7">
        <v>1000000</v>
      </c>
      <c r="M27" s="7">
        <v>20098</v>
      </c>
      <c r="O27" s="7">
        <v>0</v>
      </c>
      <c r="Q27" s="7">
        <v>1020098</v>
      </c>
      <c r="S27" s="5">
        <f>SUM(S8:S26)</f>
        <v>0.34095646438214</v>
      </c>
    </row>
    <row r="28" spans="1:19" ht="19.5" thickBot="1" x14ac:dyDescent="0.5">
      <c r="K28" s="9">
        <f>SUM(K8:K27)</f>
        <v>2111802027227</v>
      </c>
      <c r="M28" s="9">
        <f>SUM(M8:M27)</f>
        <v>192130057607</v>
      </c>
      <c r="O28" s="9">
        <f>SUM(O8:O27)</f>
        <v>268900957966</v>
      </c>
      <c r="Q28" s="9">
        <f>SUM(Q8:Q27)</f>
        <v>2035031126868</v>
      </c>
      <c r="S28" s="12">
        <f>SUM(S27)</f>
        <v>0.34095646438214</v>
      </c>
    </row>
    <row r="29" spans="1:19" ht="19.5" thickTop="1" x14ac:dyDescent="0.45"/>
  </sheetData>
  <sheetProtection algorithmName="SHA-512" hashValue="wsjYlsuMDKClyZRf8RjcRKULpU8NjKQ2TVMMb44M22NEk1V4A6lTEfCR9H2KJgOt2Zb6YAls/ZMEZgNh1dlUUw==" saltValue="WkdFdATeENChLVn48qqSxg==" spinCount="100000" sheet="1" objects="1" scenarios="1" selectLockedCells="1" autoFilter="0" selectUnlockedCells="1"/>
  <mergeCells count="17">
    <mergeCell ref="I7"/>
    <mergeCell ref="C6:I6"/>
    <mergeCell ref="A4:S4"/>
    <mergeCell ref="A3:S3"/>
    <mergeCell ref="A2:S2"/>
    <mergeCell ref="Q7"/>
    <mergeCell ref="S7"/>
    <mergeCell ref="Q6:S6"/>
    <mergeCell ref="K7"/>
    <mergeCell ref="K6"/>
    <mergeCell ref="M7"/>
    <mergeCell ref="O7"/>
    <mergeCell ref="M6:O6"/>
    <mergeCell ref="A6:A7"/>
    <mergeCell ref="C7"/>
    <mergeCell ref="E7"/>
    <mergeCell ref="G7"/>
  </mergeCells>
  <pageMargins left="0.7" right="0.7" top="0.75" bottom="0.75" header="0.3" footer="0.3"/>
  <pageSetup paperSize="9" scale="43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S33"/>
  <sheetViews>
    <sheetView rightToLeft="1" view="pageBreakPreview" zoomScale="60" zoomScaleNormal="100" workbookViewId="0">
      <selection activeCell="G12" sqref="G12"/>
    </sheetView>
  </sheetViews>
  <sheetFormatPr defaultRowHeight="18.75" x14ac:dyDescent="0.45"/>
  <cols>
    <col min="1" max="1" width="33" style="4" customWidth="1"/>
    <col min="2" max="2" width="1" style="4" customWidth="1"/>
    <col min="3" max="3" width="20.5703125" style="4" customWidth="1"/>
    <col min="4" max="4" width="1" style="4" customWidth="1"/>
    <col min="5" max="5" width="19.42578125" style="4" bestFit="1" customWidth="1"/>
    <col min="6" max="6" width="1" style="4" customWidth="1"/>
    <col min="7" max="7" width="11.5703125" style="4" bestFit="1" customWidth="1"/>
    <col min="8" max="8" width="1" style="4" customWidth="1"/>
    <col min="9" max="9" width="16.28515625" style="4" bestFit="1" customWidth="1"/>
    <col min="10" max="10" width="1" style="4" customWidth="1"/>
    <col min="11" max="11" width="15.85546875" style="4" bestFit="1" customWidth="1"/>
    <col min="12" max="12" width="1" style="4" customWidth="1"/>
    <col min="13" max="13" width="16.28515625" style="4" bestFit="1" customWidth="1"/>
    <col min="14" max="14" width="1" style="4" customWidth="1"/>
    <col min="15" max="15" width="17.5703125" style="4" bestFit="1" customWidth="1"/>
    <col min="16" max="16" width="1" style="4" customWidth="1"/>
    <col min="17" max="17" width="15.85546875" style="4" bestFit="1" customWidth="1"/>
    <col min="18" max="18" width="1" style="4" customWidth="1"/>
    <col min="19" max="19" width="17.28515625" style="4" bestFit="1" customWidth="1"/>
    <col min="20" max="20" width="1" style="4" customWidth="1"/>
    <col min="21" max="21" width="9.140625" style="4" customWidth="1"/>
    <col min="22" max="16384" width="9.140625" style="4"/>
  </cols>
  <sheetData>
    <row r="2" spans="1:19" ht="30" x14ac:dyDescent="0.45">
      <c r="A2" s="19" t="s">
        <v>0</v>
      </c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</row>
    <row r="3" spans="1:19" ht="30" x14ac:dyDescent="0.45">
      <c r="A3" s="19" t="s">
        <v>140</v>
      </c>
      <c r="B3" s="19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</row>
    <row r="4" spans="1:19" ht="30" x14ac:dyDescent="0.45">
      <c r="A4" s="19" t="s">
        <v>2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</row>
    <row r="6" spans="1:19" ht="30" x14ac:dyDescent="0.45">
      <c r="A6" s="18" t="s">
        <v>141</v>
      </c>
      <c r="B6" s="18" t="s">
        <v>141</v>
      </c>
      <c r="C6" s="18" t="s">
        <v>141</v>
      </c>
      <c r="D6" s="18" t="s">
        <v>141</v>
      </c>
      <c r="E6" s="18" t="s">
        <v>141</v>
      </c>
      <c r="F6" s="18" t="s">
        <v>141</v>
      </c>
      <c r="G6" s="18" t="s">
        <v>141</v>
      </c>
      <c r="I6" s="18" t="s">
        <v>142</v>
      </c>
      <c r="J6" s="18" t="s">
        <v>142</v>
      </c>
      <c r="K6" s="18" t="s">
        <v>142</v>
      </c>
      <c r="L6" s="18" t="s">
        <v>142</v>
      </c>
      <c r="M6" s="18" t="s">
        <v>142</v>
      </c>
      <c r="O6" s="18" t="s">
        <v>143</v>
      </c>
      <c r="P6" s="18" t="s">
        <v>143</v>
      </c>
      <c r="Q6" s="18" t="s">
        <v>143</v>
      </c>
      <c r="R6" s="18" t="s">
        <v>143</v>
      </c>
      <c r="S6" s="18" t="s">
        <v>143</v>
      </c>
    </row>
    <row r="7" spans="1:19" ht="30" x14ac:dyDescent="0.45">
      <c r="A7" s="18" t="s">
        <v>144</v>
      </c>
      <c r="C7" s="18" t="s">
        <v>145</v>
      </c>
      <c r="E7" s="18" t="s">
        <v>57</v>
      </c>
      <c r="G7" s="18" t="s">
        <v>58</v>
      </c>
      <c r="I7" s="18" t="s">
        <v>146</v>
      </c>
      <c r="K7" s="18" t="s">
        <v>147</v>
      </c>
      <c r="M7" s="18" t="s">
        <v>148</v>
      </c>
      <c r="O7" s="18" t="s">
        <v>146</v>
      </c>
      <c r="Q7" s="18" t="s">
        <v>147</v>
      </c>
      <c r="S7" s="18" t="s">
        <v>148</v>
      </c>
    </row>
    <row r="8" spans="1:19" ht="21" x14ac:dyDescent="0.55000000000000004">
      <c r="A8" s="8" t="s">
        <v>149</v>
      </c>
      <c r="C8" s="4" t="s">
        <v>150</v>
      </c>
      <c r="E8" s="4" t="s">
        <v>151</v>
      </c>
      <c r="G8" s="7">
        <v>18</v>
      </c>
      <c r="I8" s="7">
        <v>0</v>
      </c>
      <c r="K8" s="4" t="s">
        <v>150</v>
      </c>
      <c r="M8" s="7">
        <v>0</v>
      </c>
      <c r="O8" s="7">
        <v>667625832</v>
      </c>
      <c r="Q8" s="4" t="s">
        <v>150</v>
      </c>
      <c r="S8" s="7">
        <v>667625832</v>
      </c>
    </row>
    <row r="9" spans="1:19" ht="21" x14ac:dyDescent="0.55000000000000004">
      <c r="A9" s="8" t="s">
        <v>73</v>
      </c>
      <c r="C9" s="4" t="s">
        <v>150</v>
      </c>
      <c r="E9" s="4" t="s">
        <v>75</v>
      </c>
      <c r="G9" s="7">
        <v>20</v>
      </c>
      <c r="I9" s="7">
        <v>9443989070</v>
      </c>
      <c r="K9" s="4" t="s">
        <v>150</v>
      </c>
      <c r="M9" s="7">
        <v>9443989070</v>
      </c>
      <c r="O9" s="7">
        <v>45148240349</v>
      </c>
      <c r="Q9" s="4" t="s">
        <v>150</v>
      </c>
      <c r="S9" s="7">
        <v>45148240349</v>
      </c>
    </row>
    <row r="10" spans="1:19" ht="21" x14ac:dyDescent="0.55000000000000004">
      <c r="A10" s="8" t="s">
        <v>152</v>
      </c>
      <c r="C10" s="4" t="s">
        <v>150</v>
      </c>
      <c r="E10" s="4" t="s">
        <v>153</v>
      </c>
      <c r="G10" s="7">
        <v>16</v>
      </c>
      <c r="I10" s="7">
        <v>0</v>
      </c>
      <c r="K10" s="4" t="s">
        <v>150</v>
      </c>
      <c r="M10" s="7">
        <v>0</v>
      </c>
      <c r="O10" s="7">
        <v>1817364567</v>
      </c>
      <c r="Q10" s="4" t="s">
        <v>150</v>
      </c>
      <c r="S10" s="7">
        <v>1817364567</v>
      </c>
    </row>
    <row r="11" spans="1:19" ht="21" x14ac:dyDescent="0.55000000000000004">
      <c r="A11" s="8" t="s">
        <v>60</v>
      </c>
      <c r="C11" s="4" t="s">
        <v>150</v>
      </c>
      <c r="E11" s="4" t="s">
        <v>63</v>
      </c>
      <c r="G11" s="7">
        <v>16</v>
      </c>
      <c r="I11" s="7">
        <v>12216966691</v>
      </c>
      <c r="K11" s="4" t="s">
        <v>150</v>
      </c>
      <c r="M11" s="7">
        <v>12216966691</v>
      </c>
      <c r="O11" s="7">
        <v>61120021405</v>
      </c>
      <c r="Q11" s="4" t="s">
        <v>150</v>
      </c>
      <c r="S11" s="7">
        <v>61120021405</v>
      </c>
    </row>
    <row r="12" spans="1:19" ht="21" x14ac:dyDescent="0.55000000000000004">
      <c r="A12" s="8" t="s">
        <v>76</v>
      </c>
      <c r="C12" s="4" t="s">
        <v>150</v>
      </c>
      <c r="E12" s="4" t="s">
        <v>78</v>
      </c>
      <c r="G12" s="4">
        <v>18</v>
      </c>
      <c r="I12" s="7">
        <v>13552065911</v>
      </c>
      <c r="K12" s="4" t="s">
        <v>150</v>
      </c>
      <c r="M12" s="7">
        <v>13552065911</v>
      </c>
      <c r="O12" s="7">
        <v>63278247264</v>
      </c>
      <c r="Q12" s="4" t="s">
        <v>150</v>
      </c>
      <c r="S12" s="7">
        <v>63278247264</v>
      </c>
    </row>
    <row r="13" spans="1:19" ht="21" x14ac:dyDescent="0.55000000000000004">
      <c r="A13" s="8" t="s">
        <v>70</v>
      </c>
      <c r="C13" s="4" t="s">
        <v>150</v>
      </c>
      <c r="E13" s="4" t="s">
        <v>72</v>
      </c>
      <c r="G13" s="7">
        <v>16</v>
      </c>
      <c r="I13" s="7">
        <v>101197434</v>
      </c>
      <c r="K13" s="4" t="s">
        <v>150</v>
      </c>
      <c r="M13" s="7">
        <v>101197434</v>
      </c>
      <c r="O13" s="7">
        <v>502619139</v>
      </c>
      <c r="Q13" s="4" t="s">
        <v>150</v>
      </c>
      <c r="S13" s="7">
        <v>502619139</v>
      </c>
    </row>
    <row r="14" spans="1:19" ht="21" x14ac:dyDescent="0.55000000000000004">
      <c r="A14" s="8" t="s">
        <v>67</v>
      </c>
      <c r="C14" s="4" t="s">
        <v>150</v>
      </c>
      <c r="E14" s="4" t="s">
        <v>69</v>
      </c>
      <c r="G14" s="7">
        <v>17</v>
      </c>
      <c r="I14" s="7">
        <v>6748012407</v>
      </c>
      <c r="K14" s="4" t="s">
        <v>150</v>
      </c>
      <c r="M14" s="7">
        <v>6748012407</v>
      </c>
      <c r="O14" s="7">
        <v>35989146810</v>
      </c>
      <c r="Q14" s="4" t="s">
        <v>150</v>
      </c>
      <c r="S14" s="7">
        <v>35989146810</v>
      </c>
    </row>
    <row r="15" spans="1:19" ht="21" x14ac:dyDescent="0.55000000000000004">
      <c r="A15" s="8" t="s">
        <v>91</v>
      </c>
      <c r="C15" s="7">
        <v>1</v>
      </c>
      <c r="E15" s="4" t="s">
        <v>150</v>
      </c>
      <c r="G15" s="4">
        <v>0</v>
      </c>
      <c r="I15" s="7">
        <v>6424</v>
      </c>
      <c r="K15" s="7">
        <v>0</v>
      </c>
      <c r="M15" s="7">
        <v>6424</v>
      </c>
      <c r="O15" s="7">
        <v>19164</v>
      </c>
      <c r="Q15" s="7">
        <v>0</v>
      </c>
      <c r="S15" s="7">
        <v>19164</v>
      </c>
    </row>
    <row r="16" spans="1:19" ht="21" x14ac:dyDescent="0.55000000000000004">
      <c r="A16" s="8" t="s">
        <v>98</v>
      </c>
      <c r="C16" s="7">
        <v>31</v>
      </c>
      <c r="E16" s="4" t="s">
        <v>150</v>
      </c>
      <c r="G16" s="4">
        <v>0</v>
      </c>
      <c r="I16" s="7">
        <v>35612082</v>
      </c>
      <c r="K16" s="7">
        <v>0</v>
      </c>
      <c r="M16" s="7">
        <v>35612082</v>
      </c>
      <c r="O16" s="7">
        <v>37904413</v>
      </c>
      <c r="Q16" s="7">
        <v>0</v>
      </c>
      <c r="S16" s="7">
        <v>37904413</v>
      </c>
    </row>
    <row r="17" spans="1:19" ht="21" x14ac:dyDescent="0.55000000000000004">
      <c r="A17" s="8" t="s">
        <v>101</v>
      </c>
      <c r="C17" s="7">
        <v>31</v>
      </c>
      <c r="E17" s="4" t="s">
        <v>150</v>
      </c>
      <c r="G17" s="4">
        <v>0</v>
      </c>
      <c r="I17" s="7">
        <v>83</v>
      </c>
      <c r="K17" s="7">
        <v>0</v>
      </c>
      <c r="M17" s="7">
        <v>83</v>
      </c>
      <c r="O17" s="7">
        <v>27474</v>
      </c>
      <c r="Q17" s="7">
        <v>0</v>
      </c>
      <c r="S17" s="7">
        <v>27474</v>
      </c>
    </row>
    <row r="18" spans="1:19" ht="21" x14ac:dyDescent="0.55000000000000004">
      <c r="A18" s="8" t="s">
        <v>104</v>
      </c>
      <c r="C18" s="7">
        <v>20</v>
      </c>
      <c r="E18" s="4" t="s">
        <v>150</v>
      </c>
      <c r="G18" s="4">
        <v>0</v>
      </c>
      <c r="I18" s="7">
        <v>5775</v>
      </c>
      <c r="K18" s="7">
        <v>0</v>
      </c>
      <c r="M18" s="7">
        <v>5775</v>
      </c>
      <c r="O18" s="7">
        <v>17919</v>
      </c>
      <c r="Q18" s="7">
        <v>0</v>
      </c>
      <c r="S18" s="7">
        <v>17919</v>
      </c>
    </row>
    <row r="19" spans="1:19" ht="21" x14ac:dyDescent="0.55000000000000004">
      <c r="A19" s="8" t="s">
        <v>107</v>
      </c>
      <c r="C19" s="7">
        <v>6</v>
      </c>
      <c r="E19" s="4" t="s">
        <v>150</v>
      </c>
      <c r="G19" s="4">
        <v>18</v>
      </c>
      <c r="I19" s="7">
        <v>5536636006</v>
      </c>
      <c r="K19" s="7">
        <v>3348166</v>
      </c>
      <c r="M19" s="7">
        <v>5533287840</v>
      </c>
      <c r="O19" s="7">
        <v>25008032895</v>
      </c>
      <c r="Q19" s="7">
        <v>9711329</v>
      </c>
      <c r="S19" s="7">
        <v>24998321566</v>
      </c>
    </row>
    <row r="20" spans="1:19" ht="21" x14ac:dyDescent="0.55000000000000004">
      <c r="A20" s="8" t="s">
        <v>111</v>
      </c>
      <c r="C20" s="7">
        <v>6</v>
      </c>
      <c r="E20" s="4" t="s">
        <v>150</v>
      </c>
      <c r="G20" s="4">
        <v>18</v>
      </c>
      <c r="I20" s="7">
        <v>0</v>
      </c>
      <c r="K20" s="7">
        <v>-394175</v>
      </c>
      <c r="M20" s="7">
        <v>394175</v>
      </c>
      <c r="O20" s="7">
        <v>8806721281</v>
      </c>
      <c r="Q20" s="7">
        <v>0</v>
      </c>
      <c r="S20" s="7">
        <v>8806721281</v>
      </c>
    </row>
    <row r="21" spans="1:19" ht="21" x14ac:dyDescent="0.55000000000000004">
      <c r="A21" s="8" t="s">
        <v>111</v>
      </c>
      <c r="C21" s="7">
        <v>17</v>
      </c>
      <c r="E21" s="4" t="s">
        <v>150</v>
      </c>
      <c r="G21" s="4">
        <v>0</v>
      </c>
      <c r="I21" s="7">
        <v>1946</v>
      </c>
      <c r="K21" s="7">
        <v>0</v>
      </c>
      <c r="M21" s="7">
        <v>1946</v>
      </c>
      <c r="O21" s="7">
        <v>884062</v>
      </c>
      <c r="Q21" s="7">
        <v>0</v>
      </c>
      <c r="S21" s="7">
        <v>884062</v>
      </c>
    </row>
    <row r="22" spans="1:19" ht="21" x14ac:dyDescent="0.55000000000000004">
      <c r="A22" s="8" t="s">
        <v>107</v>
      </c>
      <c r="C22" s="7">
        <v>6</v>
      </c>
      <c r="E22" s="4" t="s">
        <v>150</v>
      </c>
      <c r="G22" s="4">
        <v>0</v>
      </c>
      <c r="I22" s="7">
        <v>6370</v>
      </c>
      <c r="K22" s="7">
        <v>0</v>
      </c>
      <c r="M22" s="7">
        <v>6370</v>
      </c>
      <c r="O22" s="7">
        <v>4572051</v>
      </c>
      <c r="Q22" s="7">
        <v>0</v>
      </c>
      <c r="S22" s="7">
        <v>4572051</v>
      </c>
    </row>
    <row r="23" spans="1:19" ht="21" x14ac:dyDescent="0.55000000000000004">
      <c r="A23" s="8" t="s">
        <v>122</v>
      </c>
      <c r="C23" s="7">
        <v>8</v>
      </c>
      <c r="E23" s="4" t="s">
        <v>150</v>
      </c>
      <c r="G23" s="4">
        <v>0</v>
      </c>
      <c r="I23" s="7">
        <v>4704</v>
      </c>
      <c r="K23" s="7">
        <v>0</v>
      </c>
      <c r="M23" s="7">
        <v>4704</v>
      </c>
      <c r="O23" s="7">
        <v>26758</v>
      </c>
      <c r="Q23" s="7">
        <v>0</v>
      </c>
      <c r="S23" s="7">
        <v>26758</v>
      </c>
    </row>
    <row r="24" spans="1:19" ht="21" x14ac:dyDescent="0.55000000000000004">
      <c r="A24" s="8" t="s">
        <v>104</v>
      </c>
      <c r="C24" s="7">
        <v>31</v>
      </c>
      <c r="E24" s="4" t="s">
        <v>150</v>
      </c>
      <c r="G24" s="4">
        <v>18</v>
      </c>
      <c r="I24" s="7">
        <v>7202191777</v>
      </c>
      <c r="K24" s="7">
        <v>0</v>
      </c>
      <c r="M24" s="7">
        <v>7202191777</v>
      </c>
      <c r="O24" s="7">
        <v>36383390938</v>
      </c>
      <c r="Q24" s="7">
        <v>0</v>
      </c>
      <c r="S24" s="7">
        <v>36383390938</v>
      </c>
    </row>
    <row r="25" spans="1:19" ht="21" x14ac:dyDescent="0.55000000000000004">
      <c r="A25" s="8" t="s">
        <v>104</v>
      </c>
      <c r="C25" s="7">
        <v>31</v>
      </c>
      <c r="E25" s="4" t="s">
        <v>150</v>
      </c>
      <c r="G25" s="4">
        <v>18</v>
      </c>
      <c r="I25" s="7">
        <v>5095890391</v>
      </c>
      <c r="K25" s="7">
        <v>0</v>
      </c>
      <c r="M25" s="7">
        <v>5095890391</v>
      </c>
      <c r="O25" s="7">
        <v>25301594344</v>
      </c>
      <c r="Q25" s="7">
        <v>0</v>
      </c>
      <c r="S25" s="7">
        <v>25301594344</v>
      </c>
    </row>
    <row r="26" spans="1:19" ht="21" x14ac:dyDescent="0.55000000000000004">
      <c r="A26" s="8" t="s">
        <v>154</v>
      </c>
      <c r="C26" s="7">
        <v>31</v>
      </c>
      <c r="E26" s="4" t="s">
        <v>150</v>
      </c>
      <c r="G26" s="4">
        <v>18</v>
      </c>
      <c r="I26" s="7">
        <v>0</v>
      </c>
      <c r="K26" s="7">
        <v>0</v>
      </c>
      <c r="M26" s="7">
        <v>0</v>
      </c>
      <c r="O26" s="7">
        <v>893775034</v>
      </c>
      <c r="Q26" s="7">
        <v>0</v>
      </c>
      <c r="S26" s="7">
        <v>893775034</v>
      </c>
    </row>
    <row r="27" spans="1:19" ht="21" x14ac:dyDescent="0.55000000000000004">
      <c r="A27" s="8" t="s">
        <v>128</v>
      </c>
      <c r="C27" s="7">
        <v>22</v>
      </c>
      <c r="E27" s="4" t="s">
        <v>150</v>
      </c>
      <c r="G27" s="4">
        <v>0</v>
      </c>
      <c r="I27" s="7">
        <v>1987837</v>
      </c>
      <c r="K27" s="7">
        <v>0</v>
      </c>
      <c r="M27" s="7">
        <v>1987837</v>
      </c>
      <c r="O27" s="7">
        <v>2162336</v>
      </c>
      <c r="Q27" s="7">
        <v>0</v>
      </c>
      <c r="S27" s="7">
        <v>2162336</v>
      </c>
    </row>
    <row r="28" spans="1:19" ht="21" x14ac:dyDescent="0.55000000000000004">
      <c r="A28" s="8" t="s">
        <v>128</v>
      </c>
      <c r="C28" s="7">
        <v>23</v>
      </c>
      <c r="E28" s="4" t="s">
        <v>150</v>
      </c>
      <c r="G28" s="4">
        <v>18</v>
      </c>
      <c r="I28" s="7">
        <v>1782739711</v>
      </c>
      <c r="K28" s="7">
        <v>-3034880</v>
      </c>
      <c r="M28" s="7">
        <v>1785774591</v>
      </c>
      <c r="O28" s="7">
        <v>22879831015</v>
      </c>
      <c r="Q28" s="7">
        <v>1831097</v>
      </c>
      <c r="S28" s="7">
        <v>22877999918</v>
      </c>
    </row>
    <row r="29" spans="1:19" ht="21" x14ac:dyDescent="0.55000000000000004">
      <c r="A29" s="8" t="s">
        <v>116</v>
      </c>
      <c r="C29" s="7">
        <v>28</v>
      </c>
      <c r="E29" s="4" t="s">
        <v>150</v>
      </c>
      <c r="G29" s="4">
        <v>18</v>
      </c>
      <c r="I29" s="7">
        <v>13589041084</v>
      </c>
      <c r="K29" s="7">
        <v>0</v>
      </c>
      <c r="M29" s="7">
        <v>13589041084</v>
      </c>
      <c r="O29" s="7">
        <v>68054195731</v>
      </c>
      <c r="Q29" s="7">
        <v>19871515</v>
      </c>
      <c r="S29" s="7">
        <v>68034324216</v>
      </c>
    </row>
    <row r="30" spans="1:19" ht="21" x14ac:dyDescent="0.55000000000000004">
      <c r="A30" s="8" t="s">
        <v>134</v>
      </c>
      <c r="C30" s="7">
        <v>1</v>
      </c>
      <c r="E30" s="4" t="s">
        <v>150</v>
      </c>
      <c r="G30" s="4">
        <v>18</v>
      </c>
      <c r="I30" s="7">
        <v>1936438343</v>
      </c>
      <c r="K30" s="7">
        <v>-1007485</v>
      </c>
      <c r="M30" s="7">
        <v>1937445828</v>
      </c>
      <c r="O30" s="7">
        <v>9676900825</v>
      </c>
      <c r="Q30" s="7">
        <v>0</v>
      </c>
      <c r="S30" s="7">
        <v>9676900825</v>
      </c>
    </row>
    <row r="31" spans="1:19" ht="21" x14ac:dyDescent="0.55000000000000004">
      <c r="A31" s="8" t="s">
        <v>137</v>
      </c>
      <c r="C31" s="7">
        <v>17</v>
      </c>
      <c r="E31" s="4" t="s">
        <v>150</v>
      </c>
      <c r="G31" s="4">
        <v>0</v>
      </c>
      <c r="I31" s="7">
        <v>20098</v>
      </c>
      <c r="K31" s="7">
        <v>0</v>
      </c>
      <c r="M31" s="7">
        <v>20098</v>
      </c>
      <c r="O31" s="7">
        <v>20098</v>
      </c>
      <c r="Q31" s="7">
        <v>0</v>
      </c>
      <c r="S31" s="7">
        <v>20098</v>
      </c>
    </row>
    <row r="32" spans="1:19" ht="19.5" thickBot="1" x14ac:dyDescent="0.5">
      <c r="I32" s="9">
        <f>SUM(I8:I31)</f>
        <v>77242814144</v>
      </c>
      <c r="K32" s="9">
        <f>SUM(K15:K31)</f>
        <v>-1088374</v>
      </c>
      <c r="M32" s="9">
        <f>SUM(M8:M31)</f>
        <v>77243902518</v>
      </c>
      <c r="O32" s="9">
        <f>SUM(O8:O31)</f>
        <v>405573341704</v>
      </c>
      <c r="Q32" s="9">
        <f>SUM(Q15:Q31)</f>
        <v>31413941</v>
      </c>
      <c r="S32" s="9">
        <f>SUM(S8:S31)</f>
        <v>405541927763</v>
      </c>
    </row>
    <row r="33" ht="19.5" thickTop="1" x14ac:dyDescent="0.45"/>
  </sheetData>
  <sheetProtection algorithmName="SHA-512" hashValue="HYLFs+fhn7C1OBJXcEXleYTUt2VgrDW/Qy4VOR0RDQvIREdGtcs+WQ66bjCgAZORU7gXfUNR5Yb5KCG4VU4D4Q==" saltValue="g0BieeFUqwAexvEzqdhR+A==" spinCount="100000" sheet="1" objects="1" scenarios="1" selectLockedCells="1" autoFilter="0" selectUnlockedCells="1"/>
  <mergeCells count="16">
    <mergeCell ref="A4:S4"/>
    <mergeCell ref="A3:S3"/>
    <mergeCell ref="A2:S2"/>
    <mergeCell ref="Q7"/>
    <mergeCell ref="S7"/>
    <mergeCell ref="O6:S6"/>
    <mergeCell ref="I7"/>
    <mergeCell ref="K7"/>
    <mergeCell ref="M7"/>
    <mergeCell ref="I6:M6"/>
    <mergeCell ref="O7"/>
    <mergeCell ref="A7"/>
    <mergeCell ref="C7"/>
    <mergeCell ref="E7"/>
    <mergeCell ref="G7"/>
    <mergeCell ref="A6:G6"/>
  </mergeCells>
  <pageMargins left="0.7" right="0.7" top="0.75" bottom="0.75" header="0.3" footer="0.3"/>
  <pageSetup paperSize="9" scale="45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S29"/>
  <sheetViews>
    <sheetView rightToLeft="1" view="pageBreakPreview" zoomScale="60" zoomScaleNormal="100" workbookViewId="0">
      <selection activeCell="O23" sqref="O23"/>
    </sheetView>
  </sheetViews>
  <sheetFormatPr defaultRowHeight="18.75" x14ac:dyDescent="0.45"/>
  <cols>
    <col min="1" max="1" width="25" style="4" bestFit="1" customWidth="1"/>
    <col min="2" max="2" width="1" style="4" customWidth="1"/>
    <col min="3" max="3" width="15.42578125" style="4" bestFit="1" customWidth="1"/>
    <col min="4" max="4" width="1" style="4" customWidth="1"/>
    <col min="5" max="5" width="41" style="4" bestFit="1" customWidth="1"/>
    <col min="6" max="6" width="1" style="4" customWidth="1"/>
    <col min="7" max="7" width="27.85546875" style="4" bestFit="1" customWidth="1"/>
    <col min="8" max="8" width="1" style="4" customWidth="1"/>
    <col min="9" max="9" width="27.7109375" style="4" bestFit="1" customWidth="1"/>
    <col min="10" max="10" width="1" style="4" customWidth="1"/>
    <col min="11" max="11" width="15.85546875" style="4" bestFit="1" customWidth="1"/>
    <col min="12" max="12" width="1" style="4" customWidth="1"/>
    <col min="13" max="13" width="29.140625" style="4" bestFit="1" customWidth="1"/>
    <col min="14" max="14" width="1" style="4" customWidth="1"/>
    <col min="15" max="15" width="27.7109375" style="4" bestFit="1" customWidth="1"/>
    <col min="16" max="16" width="1" style="4" customWidth="1"/>
    <col min="17" max="17" width="15.85546875" style="4" bestFit="1" customWidth="1"/>
    <col min="18" max="18" width="1" style="4" customWidth="1"/>
    <col min="19" max="19" width="29.140625" style="4" bestFit="1" customWidth="1"/>
    <col min="20" max="20" width="1" style="4" customWidth="1"/>
    <col min="21" max="21" width="9.140625" style="4" customWidth="1"/>
    <col min="22" max="16384" width="9.140625" style="4"/>
  </cols>
  <sheetData>
    <row r="2" spans="1:19" ht="30" x14ac:dyDescent="0.45">
      <c r="A2" s="19" t="s">
        <v>0</v>
      </c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</row>
    <row r="3" spans="1:19" ht="30" x14ac:dyDescent="0.45">
      <c r="A3" s="19" t="s">
        <v>140</v>
      </c>
      <c r="B3" s="19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</row>
    <row r="4" spans="1:19" ht="30" x14ac:dyDescent="0.45">
      <c r="A4" s="19" t="s">
        <v>2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</row>
    <row r="6" spans="1:19" ht="30" x14ac:dyDescent="0.45">
      <c r="A6" s="17" t="s">
        <v>3</v>
      </c>
      <c r="C6" s="18" t="s">
        <v>155</v>
      </c>
      <c r="D6" s="18" t="s">
        <v>155</v>
      </c>
      <c r="E6" s="18" t="s">
        <v>155</v>
      </c>
      <c r="F6" s="18" t="s">
        <v>155</v>
      </c>
      <c r="G6" s="18" t="s">
        <v>155</v>
      </c>
      <c r="I6" s="18" t="s">
        <v>142</v>
      </c>
      <c r="J6" s="18" t="s">
        <v>142</v>
      </c>
      <c r="K6" s="18" t="s">
        <v>142</v>
      </c>
      <c r="L6" s="18" t="s">
        <v>142</v>
      </c>
      <c r="M6" s="18" t="s">
        <v>142</v>
      </c>
      <c r="O6" s="18" t="s">
        <v>143</v>
      </c>
      <c r="P6" s="18" t="s">
        <v>143</v>
      </c>
      <c r="Q6" s="18" t="s">
        <v>143</v>
      </c>
      <c r="R6" s="18" t="s">
        <v>143</v>
      </c>
      <c r="S6" s="18" t="s">
        <v>143</v>
      </c>
    </row>
    <row r="7" spans="1:19" ht="30" x14ac:dyDescent="0.45">
      <c r="A7" s="18" t="s">
        <v>3</v>
      </c>
      <c r="C7" s="18" t="s">
        <v>156</v>
      </c>
      <c r="E7" s="18" t="s">
        <v>157</v>
      </c>
      <c r="G7" s="18" t="s">
        <v>158</v>
      </c>
      <c r="I7" s="18" t="s">
        <v>159</v>
      </c>
      <c r="K7" s="18" t="s">
        <v>147</v>
      </c>
      <c r="M7" s="18" t="s">
        <v>160</v>
      </c>
      <c r="O7" s="18" t="s">
        <v>159</v>
      </c>
      <c r="Q7" s="18" t="s">
        <v>147</v>
      </c>
      <c r="S7" s="18" t="s">
        <v>160</v>
      </c>
    </row>
    <row r="8" spans="1:19" ht="21" x14ac:dyDescent="0.55000000000000004">
      <c r="A8" s="8" t="s">
        <v>43</v>
      </c>
      <c r="C8" s="4" t="s">
        <v>161</v>
      </c>
      <c r="E8" s="7">
        <v>69093</v>
      </c>
      <c r="G8" s="7">
        <v>1250</v>
      </c>
      <c r="I8" s="7">
        <v>0</v>
      </c>
      <c r="K8" s="7">
        <v>0</v>
      </c>
      <c r="M8" s="7">
        <v>0</v>
      </c>
      <c r="O8" s="7">
        <v>86366250</v>
      </c>
      <c r="Q8" s="7">
        <v>10176084</v>
      </c>
      <c r="S8" s="7">
        <v>76190166</v>
      </c>
    </row>
    <row r="9" spans="1:19" ht="21" x14ac:dyDescent="0.55000000000000004">
      <c r="A9" s="8" t="s">
        <v>35</v>
      </c>
      <c r="C9" s="4" t="s">
        <v>162</v>
      </c>
      <c r="E9" s="7">
        <v>728202</v>
      </c>
      <c r="G9" s="7">
        <v>125</v>
      </c>
      <c r="I9" s="7">
        <v>91025250</v>
      </c>
      <c r="K9" s="7">
        <v>12666249</v>
      </c>
      <c r="M9" s="7">
        <v>78359001</v>
      </c>
      <c r="O9" s="7">
        <v>91025250</v>
      </c>
      <c r="Q9" s="7">
        <v>12666249</v>
      </c>
      <c r="S9" s="7">
        <v>78359001</v>
      </c>
    </row>
    <row r="10" spans="1:19" ht="21" x14ac:dyDescent="0.55000000000000004">
      <c r="A10" s="8" t="s">
        <v>44</v>
      </c>
      <c r="C10" s="4" t="s">
        <v>163</v>
      </c>
      <c r="E10" s="7">
        <v>2999999</v>
      </c>
      <c r="G10" s="7">
        <v>280</v>
      </c>
      <c r="I10" s="7">
        <v>839999720</v>
      </c>
      <c r="K10" s="7">
        <v>119012306</v>
      </c>
      <c r="M10" s="7">
        <v>720987414</v>
      </c>
      <c r="O10" s="7">
        <v>839999720</v>
      </c>
      <c r="Q10" s="7">
        <v>119012306</v>
      </c>
      <c r="S10" s="7">
        <v>720987414</v>
      </c>
    </row>
    <row r="11" spans="1:19" ht="21" x14ac:dyDescent="0.55000000000000004">
      <c r="A11" s="8" t="s">
        <v>23</v>
      </c>
      <c r="C11" s="4" t="s">
        <v>164</v>
      </c>
      <c r="E11" s="7">
        <v>100588</v>
      </c>
      <c r="G11" s="7">
        <v>1200</v>
      </c>
      <c r="I11" s="7">
        <v>120705600</v>
      </c>
      <c r="K11" s="7">
        <v>17040791</v>
      </c>
      <c r="M11" s="7">
        <v>103664809</v>
      </c>
      <c r="O11" s="7">
        <v>120705600</v>
      </c>
      <c r="Q11" s="7">
        <v>17040791</v>
      </c>
      <c r="S11" s="7">
        <v>103664809</v>
      </c>
    </row>
    <row r="12" spans="1:19" ht="21" x14ac:dyDescent="0.55000000000000004">
      <c r="A12" s="8" t="s">
        <v>42</v>
      </c>
      <c r="C12" s="4" t="s">
        <v>165</v>
      </c>
      <c r="E12" s="7">
        <v>1698345</v>
      </c>
      <c r="G12" s="7">
        <v>2130</v>
      </c>
      <c r="I12" s="7">
        <v>3617474850</v>
      </c>
      <c r="K12" s="7">
        <v>481184303</v>
      </c>
      <c r="M12" s="7">
        <v>3136290547</v>
      </c>
      <c r="O12" s="7">
        <v>3617474850</v>
      </c>
      <c r="Q12" s="7">
        <v>481184303</v>
      </c>
      <c r="S12" s="7">
        <v>3136290547</v>
      </c>
    </row>
    <row r="13" spans="1:19" ht="21" x14ac:dyDescent="0.55000000000000004">
      <c r="A13" s="8" t="s">
        <v>21</v>
      </c>
      <c r="C13" s="4" t="s">
        <v>163</v>
      </c>
      <c r="E13" s="7">
        <v>242500</v>
      </c>
      <c r="G13" s="7">
        <v>66</v>
      </c>
      <c r="I13" s="7">
        <v>16005000</v>
      </c>
      <c r="K13" s="7">
        <v>2267610</v>
      </c>
      <c r="M13" s="7">
        <v>13737390</v>
      </c>
      <c r="O13" s="7">
        <v>16005000</v>
      </c>
      <c r="Q13" s="7">
        <v>2267610</v>
      </c>
      <c r="S13" s="7">
        <v>13737390</v>
      </c>
    </row>
    <row r="14" spans="1:19" ht="21" x14ac:dyDescent="0.55000000000000004">
      <c r="A14" s="8" t="s">
        <v>19</v>
      </c>
      <c r="C14" s="4" t="s">
        <v>163</v>
      </c>
      <c r="E14" s="7">
        <v>830000</v>
      </c>
      <c r="G14" s="7">
        <v>3</v>
      </c>
      <c r="I14" s="7">
        <v>2490000</v>
      </c>
      <c r="K14" s="7">
        <v>352787</v>
      </c>
      <c r="M14" s="7">
        <v>2137213</v>
      </c>
      <c r="O14" s="7">
        <v>2490000</v>
      </c>
      <c r="Q14" s="7">
        <v>352787</v>
      </c>
      <c r="S14" s="7">
        <v>2137213</v>
      </c>
    </row>
    <row r="15" spans="1:19" ht="21" x14ac:dyDescent="0.55000000000000004">
      <c r="A15" s="8" t="s">
        <v>20</v>
      </c>
      <c r="C15" s="4" t="s">
        <v>163</v>
      </c>
      <c r="E15" s="7">
        <v>350000</v>
      </c>
      <c r="G15" s="7">
        <v>11</v>
      </c>
      <c r="I15" s="7">
        <v>3850000</v>
      </c>
      <c r="K15" s="7">
        <v>545473</v>
      </c>
      <c r="M15" s="7">
        <v>3304527</v>
      </c>
      <c r="O15" s="7">
        <v>3850000</v>
      </c>
      <c r="Q15" s="7">
        <v>545473</v>
      </c>
      <c r="S15" s="7">
        <v>3304527</v>
      </c>
    </row>
    <row r="16" spans="1:19" ht="21" x14ac:dyDescent="0.55000000000000004">
      <c r="A16" s="8" t="s">
        <v>36</v>
      </c>
      <c r="C16" s="4" t="s">
        <v>162</v>
      </c>
      <c r="E16" s="7">
        <v>450000</v>
      </c>
      <c r="G16" s="7">
        <v>56</v>
      </c>
      <c r="I16" s="7">
        <v>25200000</v>
      </c>
      <c r="K16" s="7">
        <v>3506604</v>
      </c>
      <c r="M16" s="7">
        <v>21693396</v>
      </c>
      <c r="O16" s="7">
        <v>25200000</v>
      </c>
      <c r="Q16" s="7">
        <v>3506604</v>
      </c>
      <c r="S16" s="7">
        <v>21693396</v>
      </c>
    </row>
    <row r="17" spans="1:19" ht="21" x14ac:dyDescent="0.55000000000000004">
      <c r="A17" s="8" t="s">
        <v>39</v>
      </c>
      <c r="C17" s="4" t="s">
        <v>166</v>
      </c>
      <c r="E17" s="7">
        <v>1500000</v>
      </c>
      <c r="G17" s="7">
        <v>450</v>
      </c>
      <c r="I17" s="7">
        <v>675000000</v>
      </c>
      <c r="K17" s="7">
        <v>86992840</v>
      </c>
      <c r="M17" s="7">
        <v>588007160</v>
      </c>
      <c r="O17" s="7">
        <v>675000000</v>
      </c>
      <c r="Q17" s="7">
        <v>86992840</v>
      </c>
      <c r="S17" s="7">
        <v>588007160</v>
      </c>
    </row>
    <row r="18" spans="1:19" ht="21" x14ac:dyDescent="0.55000000000000004">
      <c r="A18" s="8" t="s">
        <v>17</v>
      </c>
      <c r="C18" s="4" t="s">
        <v>161</v>
      </c>
      <c r="E18" s="7">
        <v>100000</v>
      </c>
      <c r="G18" s="7">
        <v>700</v>
      </c>
      <c r="I18" s="7">
        <v>0</v>
      </c>
      <c r="K18" s="7">
        <v>0</v>
      </c>
      <c r="M18" s="7">
        <v>0</v>
      </c>
      <c r="O18" s="7">
        <v>70000000</v>
      </c>
      <c r="Q18" s="7">
        <v>8247734</v>
      </c>
      <c r="S18" s="7">
        <v>61752266</v>
      </c>
    </row>
    <row r="19" spans="1:19" ht="21" x14ac:dyDescent="0.55000000000000004">
      <c r="A19" s="8" t="s">
        <v>15</v>
      </c>
      <c r="C19" s="4" t="s">
        <v>163</v>
      </c>
      <c r="E19" s="7">
        <v>6290000</v>
      </c>
      <c r="G19" s="7">
        <v>450</v>
      </c>
      <c r="I19" s="7">
        <v>2830500000</v>
      </c>
      <c r="K19" s="7">
        <v>401029101</v>
      </c>
      <c r="M19" s="7">
        <v>2429470899</v>
      </c>
      <c r="O19" s="7">
        <v>2830500000</v>
      </c>
      <c r="Q19" s="7">
        <v>401029101</v>
      </c>
      <c r="S19" s="7">
        <v>2429470899</v>
      </c>
    </row>
    <row r="20" spans="1:19" ht="21" x14ac:dyDescent="0.55000000000000004">
      <c r="A20" s="8" t="s">
        <v>24</v>
      </c>
      <c r="C20" s="4" t="s">
        <v>163</v>
      </c>
      <c r="E20" s="7">
        <v>115056</v>
      </c>
      <c r="G20" s="7">
        <v>200</v>
      </c>
      <c r="I20" s="7">
        <v>23011200</v>
      </c>
      <c r="K20" s="7">
        <v>3260258</v>
      </c>
      <c r="M20" s="7">
        <v>19750942</v>
      </c>
      <c r="O20" s="7">
        <v>23011200</v>
      </c>
      <c r="Q20" s="7">
        <v>3260258</v>
      </c>
      <c r="S20" s="7">
        <v>19750942</v>
      </c>
    </row>
    <row r="21" spans="1:19" ht="21" x14ac:dyDescent="0.55000000000000004">
      <c r="A21" s="8" t="s">
        <v>34</v>
      </c>
      <c r="C21" s="4" t="s">
        <v>163</v>
      </c>
      <c r="E21" s="7">
        <v>5342532</v>
      </c>
      <c r="G21" s="7">
        <v>200</v>
      </c>
      <c r="I21" s="7">
        <v>1068506400</v>
      </c>
      <c r="K21" s="7">
        <v>151387444</v>
      </c>
      <c r="M21" s="7">
        <v>917118956</v>
      </c>
      <c r="O21" s="7">
        <v>1068506400</v>
      </c>
      <c r="Q21" s="7">
        <v>151387444</v>
      </c>
      <c r="S21" s="7">
        <v>917118956</v>
      </c>
    </row>
    <row r="22" spans="1:19" ht="21" x14ac:dyDescent="0.55000000000000004">
      <c r="A22" s="8" t="s">
        <v>41</v>
      </c>
      <c r="C22" s="4" t="s">
        <v>167</v>
      </c>
      <c r="E22" s="7">
        <v>17396511</v>
      </c>
      <c r="G22" s="7">
        <v>350</v>
      </c>
      <c r="I22" s="7">
        <v>0</v>
      </c>
      <c r="K22" s="7">
        <v>0</v>
      </c>
      <c r="M22" s="7">
        <v>0</v>
      </c>
      <c r="O22" s="7">
        <v>6088778850</v>
      </c>
      <c r="Q22" s="7">
        <v>415762181</v>
      </c>
      <c r="S22" s="7">
        <v>5673016669</v>
      </c>
    </row>
    <row r="23" spans="1:19" ht="21" x14ac:dyDescent="0.55000000000000004">
      <c r="A23" s="8" t="s">
        <v>45</v>
      </c>
      <c r="C23" s="4" t="s">
        <v>168</v>
      </c>
      <c r="E23" s="7">
        <v>2201999</v>
      </c>
      <c r="G23" s="7">
        <v>300</v>
      </c>
      <c r="I23" s="7">
        <v>660599700</v>
      </c>
      <c r="K23" s="7">
        <v>90241591</v>
      </c>
      <c r="M23" s="7">
        <v>570358109</v>
      </c>
      <c r="O23" s="7">
        <v>660599700</v>
      </c>
      <c r="Q23" s="7">
        <v>90241591</v>
      </c>
      <c r="S23" s="7">
        <v>570358109</v>
      </c>
    </row>
    <row r="24" spans="1:19" ht="21" x14ac:dyDescent="0.55000000000000004">
      <c r="A24" s="8" t="s">
        <v>26</v>
      </c>
      <c r="C24" s="4" t="s">
        <v>169</v>
      </c>
      <c r="E24" s="7">
        <v>500000</v>
      </c>
      <c r="G24" s="7">
        <v>10000</v>
      </c>
      <c r="I24" s="7">
        <v>0</v>
      </c>
      <c r="K24" s="7">
        <v>0</v>
      </c>
      <c r="M24" s="7">
        <v>0</v>
      </c>
      <c r="O24" s="7">
        <v>5000000000</v>
      </c>
      <c r="Q24" s="7">
        <v>526960784</v>
      </c>
      <c r="S24" s="7">
        <v>4473039216</v>
      </c>
    </row>
    <row r="25" spans="1:19" ht="21" x14ac:dyDescent="0.55000000000000004">
      <c r="A25" s="8" t="s">
        <v>27</v>
      </c>
      <c r="C25" s="4" t="s">
        <v>170</v>
      </c>
      <c r="E25" s="7">
        <v>544352</v>
      </c>
      <c r="G25" s="7">
        <v>8</v>
      </c>
      <c r="I25" s="7">
        <v>4354816</v>
      </c>
      <c r="K25" s="7">
        <v>570274</v>
      </c>
      <c r="M25" s="7">
        <v>3784542</v>
      </c>
      <c r="O25" s="7">
        <v>4354816</v>
      </c>
      <c r="Q25" s="7">
        <v>570274</v>
      </c>
      <c r="S25" s="7">
        <v>3784542</v>
      </c>
    </row>
    <row r="26" spans="1:19" ht="21" x14ac:dyDescent="0.55000000000000004">
      <c r="A26" s="8" t="s">
        <v>28</v>
      </c>
      <c r="C26" s="4" t="s">
        <v>163</v>
      </c>
      <c r="E26" s="7">
        <v>9920294</v>
      </c>
      <c r="G26" s="7">
        <v>151</v>
      </c>
      <c r="I26" s="7">
        <v>1497964394</v>
      </c>
      <c r="K26" s="7">
        <v>212233638</v>
      </c>
      <c r="M26" s="7">
        <v>1285730756</v>
      </c>
      <c r="O26" s="7">
        <v>1497964394</v>
      </c>
      <c r="Q26" s="7">
        <v>212233638</v>
      </c>
      <c r="S26" s="7">
        <v>1285730756</v>
      </c>
    </row>
    <row r="27" spans="1:19" ht="21" x14ac:dyDescent="0.55000000000000004">
      <c r="A27" s="8" t="s">
        <v>38</v>
      </c>
      <c r="C27" s="4" t="s">
        <v>171</v>
      </c>
      <c r="E27" s="7">
        <v>12779864</v>
      </c>
      <c r="G27" s="7">
        <v>630</v>
      </c>
      <c r="I27" s="7">
        <v>0</v>
      </c>
      <c r="K27" s="7">
        <v>0</v>
      </c>
      <c r="M27" s="7">
        <v>0</v>
      </c>
      <c r="O27" s="7">
        <v>8051314320</v>
      </c>
      <c r="Q27" s="7">
        <v>857361500</v>
      </c>
      <c r="S27" s="7">
        <v>7193952820</v>
      </c>
    </row>
    <row r="28" spans="1:19" ht="19.5" thickBot="1" x14ac:dyDescent="0.5">
      <c r="G28" s="9">
        <f>SUM(G8:G27)</f>
        <v>18560</v>
      </c>
      <c r="I28" s="9">
        <f>SUM(I8:I27)</f>
        <v>11476686930</v>
      </c>
      <c r="K28" s="9">
        <f>SUM(K8:K27)</f>
        <v>1582291269</v>
      </c>
      <c r="M28" s="9">
        <f>SUM(M8:M27)</f>
        <v>9894395661</v>
      </c>
      <c r="O28" s="9">
        <f>SUM(O8:O27)</f>
        <v>30773146350</v>
      </c>
      <c r="Q28" s="9">
        <f>SUM(Q8:Q27)</f>
        <v>3400799552</v>
      </c>
      <c r="S28" s="9">
        <f>SUM(S8:S27)</f>
        <v>27372346798</v>
      </c>
    </row>
    <row r="29" spans="1:19" ht="19.5" thickTop="1" x14ac:dyDescent="0.45"/>
  </sheetData>
  <sheetProtection algorithmName="SHA-512" hashValue="OsBxoDmS+RUVURAZf6moFRdEH7BLWXm9fpvPMrLSXFdk7u0HWCVbyLgfhNFRxhdpJKvjTx8osNa2JagLe6d7FA==" saltValue="1O8jEhc8dNSvdTlipknutQ==" spinCount="100000" sheet="1" objects="1" scenarios="1" selectLockedCells="1" autoFilter="0" selectUnlockedCells="1"/>
  <mergeCells count="16">
    <mergeCell ref="A4:S4"/>
    <mergeCell ref="A3:S3"/>
    <mergeCell ref="A2:S2"/>
    <mergeCell ref="Q7"/>
    <mergeCell ref="S7"/>
    <mergeCell ref="O6:S6"/>
    <mergeCell ref="I7"/>
    <mergeCell ref="K7"/>
    <mergeCell ref="M7"/>
    <mergeCell ref="I6:M6"/>
    <mergeCell ref="O7"/>
    <mergeCell ref="A6:A7"/>
    <mergeCell ref="C7"/>
    <mergeCell ref="E7"/>
    <mergeCell ref="G7"/>
    <mergeCell ref="C6:G6"/>
  </mergeCells>
  <pageMargins left="0.7" right="0.7" top="0.75" bottom="0.75" header="0.3" footer="0.3"/>
  <pageSetup paperSize="9" scale="33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Q47"/>
  <sheetViews>
    <sheetView rightToLeft="1" tabSelected="1" view="pageBreakPreview" zoomScale="60" zoomScaleNormal="100" workbookViewId="0">
      <selection activeCell="S24" sqref="S24"/>
    </sheetView>
  </sheetViews>
  <sheetFormatPr defaultRowHeight="18.75" x14ac:dyDescent="0.45"/>
  <cols>
    <col min="1" max="1" width="33" style="4" bestFit="1" customWidth="1"/>
    <col min="2" max="2" width="1" style="4" customWidth="1"/>
    <col min="3" max="3" width="12" style="4" bestFit="1" customWidth="1"/>
    <col min="4" max="4" width="1" style="4" customWidth="1"/>
    <col min="5" max="5" width="19" style="4" bestFit="1" customWidth="1"/>
    <col min="6" max="6" width="1" style="4" customWidth="1"/>
    <col min="7" max="7" width="19" style="4" bestFit="1" customWidth="1"/>
    <col min="8" max="8" width="1" style="4" customWidth="1"/>
    <col min="9" max="9" width="39" style="4" bestFit="1" customWidth="1"/>
    <col min="10" max="10" width="1" style="4" customWidth="1"/>
    <col min="11" max="11" width="11.85546875" style="4" bestFit="1" customWidth="1"/>
    <col min="12" max="12" width="1" style="4" customWidth="1"/>
    <col min="13" max="13" width="18.42578125" style="4" bestFit="1" customWidth="1"/>
    <col min="14" max="14" width="1" style="4" customWidth="1"/>
    <col min="15" max="15" width="18.7109375" style="4" bestFit="1" customWidth="1"/>
    <col min="16" max="16" width="1" style="4" customWidth="1"/>
    <col min="17" max="17" width="39" style="4" bestFit="1" customWidth="1"/>
    <col min="18" max="18" width="1" style="4" customWidth="1"/>
    <col min="19" max="19" width="9.140625" style="4" customWidth="1"/>
    <col min="20" max="16384" width="9.140625" style="4"/>
  </cols>
  <sheetData>
    <row r="2" spans="1:17" ht="30" x14ac:dyDescent="0.45">
      <c r="A2" s="19" t="s">
        <v>0</v>
      </c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</row>
    <row r="3" spans="1:17" ht="30" x14ac:dyDescent="0.45">
      <c r="A3" s="19" t="s">
        <v>140</v>
      </c>
      <c r="B3" s="19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</row>
    <row r="4" spans="1:17" ht="30" x14ac:dyDescent="0.45">
      <c r="A4" s="19" t="s">
        <v>2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</row>
    <row r="6" spans="1:17" ht="30" x14ac:dyDescent="0.45">
      <c r="A6" s="17" t="s">
        <v>3</v>
      </c>
      <c r="C6" s="18" t="s">
        <v>142</v>
      </c>
      <c r="D6" s="18" t="s">
        <v>142</v>
      </c>
      <c r="E6" s="18" t="s">
        <v>142</v>
      </c>
      <c r="F6" s="18" t="s">
        <v>142</v>
      </c>
      <c r="G6" s="18" t="s">
        <v>142</v>
      </c>
      <c r="H6" s="18" t="s">
        <v>142</v>
      </c>
      <c r="I6" s="18" t="s">
        <v>142</v>
      </c>
      <c r="K6" s="18" t="s">
        <v>143</v>
      </c>
      <c r="L6" s="18" t="s">
        <v>143</v>
      </c>
      <c r="M6" s="18" t="s">
        <v>143</v>
      </c>
      <c r="N6" s="18" t="s">
        <v>143</v>
      </c>
      <c r="O6" s="18" t="s">
        <v>143</v>
      </c>
      <c r="P6" s="18" t="s">
        <v>143</v>
      </c>
      <c r="Q6" s="18" t="s">
        <v>143</v>
      </c>
    </row>
    <row r="7" spans="1:17" ht="30" x14ac:dyDescent="0.45">
      <c r="A7" s="18" t="s">
        <v>3</v>
      </c>
      <c r="C7" s="18" t="s">
        <v>7</v>
      </c>
      <c r="E7" s="18" t="s">
        <v>172</v>
      </c>
      <c r="G7" s="18" t="s">
        <v>173</v>
      </c>
      <c r="I7" s="18" t="s">
        <v>174</v>
      </c>
      <c r="K7" s="18" t="s">
        <v>7</v>
      </c>
      <c r="M7" s="18" t="s">
        <v>172</v>
      </c>
      <c r="O7" s="18" t="s">
        <v>173</v>
      </c>
      <c r="Q7" s="18" t="s">
        <v>174</v>
      </c>
    </row>
    <row r="8" spans="1:17" ht="21" x14ac:dyDescent="0.55000000000000004">
      <c r="A8" s="8" t="s">
        <v>38</v>
      </c>
      <c r="C8" s="7">
        <v>12790864</v>
      </c>
      <c r="E8" s="7">
        <v>265611302123</v>
      </c>
      <c r="G8" s="7">
        <v>243996650665</v>
      </c>
      <c r="I8" s="7">
        <v>21614651458</v>
      </c>
      <c r="K8" s="7">
        <v>12790864</v>
      </c>
      <c r="M8" s="7">
        <v>265611302123</v>
      </c>
      <c r="O8" s="7">
        <v>217528145807</v>
      </c>
      <c r="Q8" s="7">
        <v>48083156316</v>
      </c>
    </row>
    <row r="9" spans="1:17" ht="21" x14ac:dyDescent="0.55000000000000004">
      <c r="A9" s="8" t="s">
        <v>42</v>
      </c>
      <c r="C9" s="7">
        <v>1698345</v>
      </c>
      <c r="E9" s="7">
        <v>43117645698</v>
      </c>
      <c r="G9" s="7">
        <v>40264520356</v>
      </c>
      <c r="I9" s="7">
        <v>2853125342</v>
      </c>
      <c r="K9" s="7">
        <v>1698345</v>
      </c>
      <c r="M9" s="7">
        <v>43117645698</v>
      </c>
      <c r="O9" s="7">
        <v>33933620929</v>
      </c>
      <c r="Q9" s="7">
        <v>9184024769</v>
      </c>
    </row>
    <row r="10" spans="1:17" ht="21" x14ac:dyDescent="0.55000000000000004">
      <c r="A10" s="8" t="s">
        <v>24</v>
      </c>
      <c r="C10" s="7">
        <v>115056</v>
      </c>
      <c r="E10" s="7">
        <v>1131133312</v>
      </c>
      <c r="G10" s="7">
        <v>982450470</v>
      </c>
      <c r="I10" s="7">
        <v>148682842</v>
      </c>
      <c r="K10" s="7">
        <v>115056</v>
      </c>
      <c r="M10" s="7">
        <v>1131133312</v>
      </c>
      <c r="O10" s="7">
        <v>1068229032</v>
      </c>
      <c r="Q10" s="7">
        <v>62904280</v>
      </c>
    </row>
    <row r="11" spans="1:17" ht="21" x14ac:dyDescent="0.55000000000000004">
      <c r="A11" s="8" t="s">
        <v>28</v>
      </c>
      <c r="C11" s="7">
        <v>9920294</v>
      </c>
      <c r="E11" s="7">
        <v>137061767416</v>
      </c>
      <c r="G11" s="7">
        <v>135543333326</v>
      </c>
      <c r="I11" s="7">
        <v>1518434090</v>
      </c>
      <c r="K11" s="7">
        <v>9920294</v>
      </c>
      <c r="M11" s="7">
        <v>137061767416</v>
      </c>
      <c r="O11" s="7">
        <v>137007078216</v>
      </c>
      <c r="Q11" s="7">
        <v>54689200</v>
      </c>
    </row>
    <row r="12" spans="1:17" ht="21" x14ac:dyDescent="0.55000000000000004">
      <c r="A12" s="8" t="s">
        <v>36</v>
      </c>
      <c r="C12" s="7">
        <v>450000</v>
      </c>
      <c r="E12" s="7">
        <v>1609913677</v>
      </c>
      <c r="G12" s="7">
        <v>1507029502</v>
      </c>
      <c r="I12" s="7">
        <v>102884175</v>
      </c>
      <c r="K12" s="7">
        <v>450000</v>
      </c>
      <c r="M12" s="7">
        <v>1609913677</v>
      </c>
      <c r="O12" s="7">
        <v>1894858110</v>
      </c>
      <c r="Q12" s="7">
        <v>-284944432</v>
      </c>
    </row>
    <row r="13" spans="1:17" ht="21" x14ac:dyDescent="0.55000000000000004">
      <c r="A13" s="8" t="s">
        <v>39</v>
      </c>
      <c r="C13" s="7">
        <v>1500000</v>
      </c>
      <c r="E13" s="7">
        <v>22773188475</v>
      </c>
      <c r="G13" s="7">
        <v>22734420525</v>
      </c>
      <c r="I13" s="7">
        <v>38767950</v>
      </c>
      <c r="K13" s="7">
        <v>1500000</v>
      </c>
      <c r="M13" s="7">
        <v>22773188475</v>
      </c>
      <c r="O13" s="7">
        <v>23451877496</v>
      </c>
      <c r="Q13" s="7">
        <v>-678689021</v>
      </c>
    </row>
    <row r="14" spans="1:17" ht="21" x14ac:dyDescent="0.55000000000000004">
      <c r="A14" s="8" t="s">
        <v>43</v>
      </c>
      <c r="C14" s="7">
        <v>69093</v>
      </c>
      <c r="E14" s="7">
        <v>4888090584</v>
      </c>
      <c r="G14" s="7">
        <v>3787119781</v>
      </c>
      <c r="I14" s="7">
        <v>1100970803</v>
      </c>
      <c r="K14" s="7">
        <v>69093</v>
      </c>
      <c r="M14" s="7">
        <v>4888090584</v>
      </c>
      <c r="O14" s="7">
        <v>6044006905</v>
      </c>
      <c r="Q14" s="7">
        <v>-1155916320</v>
      </c>
    </row>
    <row r="15" spans="1:17" ht="21" x14ac:dyDescent="0.55000000000000004">
      <c r="A15" s="8" t="s">
        <v>44</v>
      </c>
      <c r="C15" s="7">
        <v>2999999</v>
      </c>
      <c r="E15" s="7">
        <v>36829540223</v>
      </c>
      <c r="G15" s="7">
        <v>34294713568</v>
      </c>
      <c r="I15" s="7">
        <v>2534826655</v>
      </c>
      <c r="K15" s="7">
        <v>2999999</v>
      </c>
      <c r="M15" s="7">
        <v>36829540223</v>
      </c>
      <c r="O15" s="7">
        <v>36084002971</v>
      </c>
      <c r="Q15" s="7">
        <v>745537252</v>
      </c>
    </row>
    <row r="16" spans="1:17" ht="21" x14ac:dyDescent="0.55000000000000004">
      <c r="A16" s="8" t="s">
        <v>46</v>
      </c>
      <c r="C16" s="7">
        <v>50000</v>
      </c>
      <c r="E16" s="7">
        <v>1312146000</v>
      </c>
      <c r="G16" s="7">
        <v>1465780226</v>
      </c>
      <c r="I16" s="7">
        <v>-153634226</v>
      </c>
      <c r="K16" s="7">
        <v>50000</v>
      </c>
      <c r="M16" s="7">
        <v>1312146000</v>
      </c>
      <c r="O16" s="7">
        <v>1465780226</v>
      </c>
      <c r="Q16" s="7">
        <v>-153634226</v>
      </c>
    </row>
    <row r="17" spans="1:17" ht="21" x14ac:dyDescent="0.55000000000000004">
      <c r="A17" s="8" t="s">
        <v>35</v>
      </c>
      <c r="C17" s="7">
        <v>728202</v>
      </c>
      <c r="E17" s="7">
        <v>4777536707</v>
      </c>
      <c r="G17" s="7">
        <v>4220157424</v>
      </c>
      <c r="I17" s="7">
        <v>557379283</v>
      </c>
      <c r="K17" s="7">
        <v>728202</v>
      </c>
      <c r="M17" s="7">
        <v>4777536707</v>
      </c>
      <c r="O17" s="7">
        <v>5309125233</v>
      </c>
      <c r="Q17" s="7">
        <v>-531588525</v>
      </c>
    </row>
    <row r="18" spans="1:17" ht="21" x14ac:dyDescent="0.55000000000000004">
      <c r="A18" s="8" t="s">
        <v>32</v>
      </c>
      <c r="C18" s="7">
        <v>1362500</v>
      </c>
      <c r="E18" s="7">
        <v>2447388376</v>
      </c>
      <c r="G18" s="7">
        <v>2309240278</v>
      </c>
      <c r="I18" s="7">
        <v>138148098</v>
      </c>
      <c r="K18" s="7">
        <v>1362500</v>
      </c>
      <c r="M18" s="7">
        <v>2447388376</v>
      </c>
      <c r="O18" s="7">
        <v>3358894950</v>
      </c>
      <c r="Q18" s="7">
        <v>-911506573</v>
      </c>
    </row>
    <row r="19" spans="1:17" ht="21" x14ac:dyDescent="0.55000000000000004">
      <c r="A19" s="8" t="s">
        <v>18</v>
      </c>
      <c r="C19" s="7">
        <v>355000</v>
      </c>
      <c r="E19" s="7">
        <v>714597693</v>
      </c>
      <c r="G19" s="7">
        <v>718832346</v>
      </c>
      <c r="I19" s="7">
        <v>-4234652</v>
      </c>
      <c r="K19" s="7">
        <v>355000</v>
      </c>
      <c r="M19" s="7">
        <v>714597693</v>
      </c>
      <c r="O19" s="7">
        <v>970441312</v>
      </c>
      <c r="Q19" s="7">
        <v>-255843618</v>
      </c>
    </row>
    <row r="20" spans="1:17" ht="21" x14ac:dyDescent="0.55000000000000004">
      <c r="A20" s="8" t="s">
        <v>33</v>
      </c>
      <c r="C20" s="7">
        <v>1775000</v>
      </c>
      <c r="E20" s="7">
        <v>22867126200</v>
      </c>
      <c r="G20" s="7">
        <v>20291045625</v>
      </c>
      <c r="I20" s="7">
        <v>2576080575</v>
      </c>
      <c r="K20" s="7">
        <v>1775000</v>
      </c>
      <c r="M20" s="7">
        <v>22867126200</v>
      </c>
      <c r="O20" s="7">
        <v>21918802500</v>
      </c>
      <c r="Q20" s="7">
        <v>948323700</v>
      </c>
    </row>
    <row r="21" spans="1:17" ht="21" x14ac:dyDescent="0.55000000000000004">
      <c r="A21" s="8" t="s">
        <v>27</v>
      </c>
      <c r="C21" s="7">
        <v>544352</v>
      </c>
      <c r="E21" s="7">
        <v>1399859604</v>
      </c>
      <c r="G21" s="7">
        <v>1195318850</v>
      </c>
      <c r="I21" s="7">
        <v>204540754</v>
      </c>
      <c r="K21" s="7">
        <v>544352</v>
      </c>
      <c r="M21" s="7">
        <v>1399859604</v>
      </c>
      <c r="O21" s="7">
        <v>1638490483</v>
      </c>
      <c r="Q21" s="7">
        <v>-238630878</v>
      </c>
    </row>
    <row r="22" spans="1:17" ht="21" x14ac:dyDescent="0.55000000000000004">
      <c r="A22" s="8" t="s">
        <v>25</v>
      </c>
      <c r="C22" s="7">
        <v>700000</v>
      </c>
      <c r="E22" s="7">
        <v>23519223000</v>
      </c>
      <c r="G22" s="7">
        <v>20666299500</v>
      </c>
      <c r="I22" s="7">
        <v>2852923500</v>
      </c>
      <c r="K22" s="7">
        <v>700000</v>
      </c>
      <c r="M22" s="7">
        <v>23519223000</v>
      </c>
      <c r="O22" s="7">
        <v>24025781850</v>
      </c>
      <c r="Q22" s="7">
        <v>-506558850</v>
      </c>
    </row>
    <row r="23" spans="1:17" ht="21" x14ac:dyDescent="0.55000000000000004">
      <c r="A23" s="8" t="s">
        <v>29</v>
      </c>
      <c r="C23" s="7">
        <v>700000</v>
      </c>
      <c r="E23" s="7">
        <v>16804415250</v>
      </c>
      <c r="G23" s="7">
        <v>16393872600</v>
      </c>
      <c r="I23" s="7">
        <v>410542650</v>
      </c>
      <c r="K23" s="7">
        <v>700000</v>
      </c>
      <c r="M23" s="7">
        <v>16804415250</v>
      </c>
      <c r="O23" s="7">
        <v>20584200000</v>
      </c>
      <c r="Q23" s="7">
        <v>-3779784750</v>
      </c>
    </row>
    <row r="24" spans="1:17" ht="21" x14ac:dyDescent="0.55000000000000004">
      <c r="A24" s="8" t="s">
        <v>37</v>
      </c>
      <c r="C24" s="7">
        <v>26238</v>
      </c>
      <c r="E24" s="7">
        <v>275424693</v>
      </c>
      <c r="G24" s="7">
        <v>257689012</v>
      </c>
      <c r="I24" s="7">
        <v>17735681</v>
      </c>
      <c r="K24" s="7">
        <v>26238</v>
      </c>
      <c r="M24" s="7">
        <v>275424693</v>
      </c>
      <c r="O24" s="7">
        <v>242561520</v>
      </c>
      <c r="Q24" s="7">
        <v>32863173</v>
      </c>
    </row>
    <row r="25" spans="1:17" ht="21" x14ac:dyDescent="0.55000000000000004">
      <c r="A25" s="8" t="s">
        <v>31</v>
      </c>
      <c r="C25" s="7">
        <v>85000</v>
      </c>
      <c r="E25" s="7">
        <v>1215872257</v>
      </c>
      <c r="G25" s="7">
        <v>899018820</v>
      </c>
      <c r="I25" s="7">
        <v>316853437</v>
      </c>
      <c r="K25" s="7">
        <v>85000</v>
      </c>
      <c r="M25" s="7">
        <v>1215872257</v>
      </c>
      <c r="O25" s="7">
        <v>1032519735</v>
      </c>
      <c r="Q25" s="7">
        <v>183352522</v>
      </c>
    </row>
    <row r="26" spans="1:17" ht="21" x14ac:dyDescent="0.55000000000000004">
      <c r="A26" s="8" t="s">
        <v>26</v>
      </c>
      <c r="C26" s="7">
        <v>500000</v>
      </c>
      <c r="E26" s="7">
        <v>40457835000</v>
      </c>
      <c r="G26" s="7">
        <v>35626752000</v>
      </c>
      <c r="I26" s="7">
        <v>4831083000</v>
      </c>
      <c r="K26" s="7">
        <v>500000</v>
      </c>
      <c r="M26" s="7">
        <v>40457835000</v>
      </c>
      <c r="O26" s="7">
        <v>33539247000</v>
      </c>
      <c r="Q26" s="7">
        <v>6918588000</v>
      </c>
    </row>
    <row r="27" spans="1:17" ht="21" x14ac:dyDescent="0.55000000000000004">
      <c r="A27" s="8" t="s">
        <v>34</v>
      </c>
      <c r="C27" s="7">
        <v>5342532</v>
      </c>
      <c r="E27" s="7">
        <v>37541648873</v>
      </c>
      <c r="G27" s="7">
        <v>37175207542</v>
      </c>
      <c r="I27" s="7">
        <v>366441331</v>
      </c>
      <c r="K27" s="7">
        <v>5342532</v>
      </c>
      <c r="M27" s="7">
        <v>37541648873</v>
      </c>
      <c r="O27" s="7">
        <v>34085609513</v>
      </c>
      <c r="Q27" s="7">
        <v>3456039360</v>
      </c>
    </row>
    <row r="28" spans="1:17" ht="21" x14ac:dyDescent="0.55000000000000004">
      <c r="A28" s="8" t="s">
        <v>22</v>
      </c>
      <c r="C28" s="7">
        <v>390500</v>
      </c>
      <c r="E28" s="7">
        <v>1098539565</v>
      </c>
      <c r="G28" s="7">
        <v>1015081612</v>
      </c>
      <c r="I28" s="7">
        <v>83457953</v>
      </c>
      <c r="K28" s="7">
        <v>390500</v>
      </c>
      <c r="M28" s="7">
        <v>1098539565</v>
      </c>
      <c r="O28" s="7">
        <v>1312036654</v>
      </c>
      <c r="Q28" s="7">
        <v>-213497088</v>
      </c>
    </row>
    <row r="29" spans="1:17" ht="21" x14ac:dyDescent="0.55000000000000004">
      <c r="A29" s="8" t="s">
        <v>21</v>
      </c>
      <c r="C29" s="7">
        <v>242500</v>
      </c>
      <c r="E29" s="7">
        <v>933855302</v>
      </c>
      <c r="G29" s="7">
        <v>940122787</v>
      </c>
      <c r="I29" s="7">
        <v>-6267484</v>
      </c>
      <c r="K29" s="7">
        <v>242500</v>
      </c>
      <c r="M29" s="7">
        <v>933855302</v>
      </c>
      <c r="O29" s="7">
        <v>961817928</v>
      </c>
      <c r="Q29" s="7">
        <v>-27962625</v>
      </c>
    </row>
    <row r="30" spans="1:17" ht="21" x14ac:dyDescent="0.55000000000000004">
      <c r="A30" s="8" t="s">
        <v>19</v>
      </c>
      <c r="C30" s="7">
        <v>830000</v>
      </c>
      <c r="E30" s="7">
        <v>2258193325</v>
      </c>
      <c r="G30" s="7">
        <v>2073379549</v>
      </c>
      <c r="I30" s="7">
        <v>184813776</v>
      </c>
      <c r="K30" s="7">
        <v>830000</v>
      </c>
      <c r="M30" s="7">
        <v>2258193325</v>
      </c>
      <c r="O30" s="7">
        <v>2351425275</v>
      </c>
      <c r="Q30" s="7">
        <v>-93231949</v>
      </c>
    </row>
    <row r="31" spans="1:17" ht="21" x14ac:dyDescent="0.55000000000000004">
      <c r="A31" s="8" t="s">
        <v>20</v>
      </c>
      <c r="C31" s="7">
        <v>350000</v>
      </c>
      <c r="E31" s="7">
        <v>775160190</v>
      </c>
      <c r="G31" s="7">
        <v>759155985</v>
      </c>
      <c r="I31" s="7">
        <v>16004205</v>
      </c>
      <c r="K31" s="7">
        <v>350000</v>
      </c>
      <c r="M31" s="7">
        <v>775160190</v>
      </c>
      <c r="O31" s="7">
        <v>908064675</v>
      </c>
      <c r="Q31" s="7">
        <v>-132904485</v>
      </c>
    </row>
    <row r="32" spans="1:17" ht="21" x14ac:dyDescent="0.55000000000000004">
      <c r="A32" s="8" t="s">
        <v>41</v>
      </c>
      <c r="C32" s="7">
        <v>17396511</v>
      </c>
      <c r="E32" s="7">
        <v>73962168525</v>
      </c>
      <c r="G32" s="7">
        <v>66958502812</v>
      </c>
      <c r="I32" s="7">
        <v>7003665713</v>
      </c>
      <c r="K32" s="7">
        <v>17396511</v>
      </c>
      <c r="M32" s="7">
        <v>73962168525</v>
      </c>
      <c r="O32" s="7">
        <v>96322019800</v>
      </c>
      <c r="Q32" s="7">
        <v>-22359851274</v>
      </c>
    </row>
    <row r="33" spans="1:17" ht="21" x14ac:dyDescent="0.55000000000000004">
      <c r="A33" s="8" t="s">
        <v>30</v>
      </c>
      <c r="C33" s="7">
        <v>6734784</v>
      </c>
      <c r="E33" s="7">
        <v>25828199031</v>
      </c>
      <c r="G33" s="7">
        <v>25580494686</v>
      </c>
      <c r="I33" s="7">
        <v>247704345</v>
      </c>
      <c r="K33" s="7">
        <v>6734784</v>
      </c>
      <c r="M33" s="7">
        <v>25828199031</v>
      </c>
      <c r="O33" s="7">
        <v>36549230400</v>
      </c>
      <c r="Q33" s="7">
        <v>-10721031368</v>
      </c>
    </row>
    <row r="34" spans="1:17" ht="21" x14ac:dyDescent="0.55000000000000004">
      <c r="A34" s="8" t="s">
        <v>45</v>
      </c>
      <c r="C34" s="7">
        <v>2201999</v>
      </c>
      <c r="E34" s="7">
        <v>9401313070</v>
      </c>
      <c r="G34" s="7">
        <v>10006384735</v>
      </c>
      <c r="I34" s="7">
        <v>-605071664</v>
      </c>
      <c r="K34" s="7">
        <v>2201999</v>
      </c>
      <c r="M34" s="7">
        <v>9401313070</v>
      </c>
      <c r="O34" s="7">
        <v>10006384735</v>
      </c>
      <c r="Q34" s="7">
        <v>-605071664</v>
      </c>
    </row>
    <row r="35" spans="1:17" ht="21" x14ac:dyDescent="0.55000000000000004">
      <c r="A35" s="8" t="s">
        <v>17</v>
      </c>
      <c r="C35" s="7">
        <v>100000</v>
      </c>
      <c r="E35" s="7">
        <v>2700038610</v>
      </c>
      <c r="G35" s="7">
        <v>2727872010</v>
      </c>
      <c r="I35" s="7">
        <v>-27833400</v>
      </c>
      <c r="K35" s="7">
        <v>100000</v>
      </c>
      <c r="M35" s="7">
        <v>2700038610</v>
      </c>
      <c r="O35" s="7">
        <v>3613272345</v>
      </c>
      <c r="Q35" s="7">
        <v>-913233735</v>
      </c>
    </row>
    <row r="36" spans="1:17" ht="21" x14ac:dyDescent="0.55000000000000004">
      <c r="A36" s="8" t="s">
        <v>15</v>
      </c>
      <c r="C36" s="7">
        <v>6290000</v>
      </c>
      <c r="E36" s="7">
        <v>122206568602</v>
      </c>
      <c r="G36" s="7">
        <v>113959422837</v>
      </c>
      <c r="I36" s="7">
        <v>8247145765</v>
      </c>
      <c r="K36" s="7">
        <v>6290000</v>
      </c>
      <c r="M36" s="7">
        <v>122206568602</v>
      </c>
      <c r="O36" s="7">
        <v>135368237925</v>
      </c>
      <c r="Q36" s="7">
        <v>-13161669322</v>
      </c>
    </row>
    <row r="37" spans="1:17" ht="21" x14ac:dyDescent="0.55000000000000004">
      <c r="A37" s="8" t="s">
        <v>40</v>
      </c>
      <c r="C37" s="7">
        <v>15706</v>
      </c>
      <c r="E37" s="7">
        <v>278840130</v>
      </c>
      <c r="G37" s="7">
        <v>197498748</v>
      </c>
      <c r="I37" s="7">
        <v>81341382</v>
      </c>
      <c r="K37" s="7">
        <v>15706</v>
      </c>
      <c r="M37" s="7">
        <v>278840130</v>
      </c>
      <c r="O37" s="7">
        <v>265569463</v>
      </c>
      <c r="Q37" s="7">
        <v>13270667</v>
      </c>
    </row>
    <row r="38" spans="1:17" ht="21" x14ac:dyDescent="0.55000000000000004">
      <c r="A38" s="8" t="s">
        <v>23</v>
      </c>
      <c r="C38" s="7">
        <v>0</v>
      </c>
      <c r="E38" s="7">
        <v>0</v>
      </c>
      <c r="G38" s="7">
        <v>0</v>
      </c>
      <c r="I38" s="7">
        <v>0</v>
      </c>
      <c r="K38" s="7">
        <v>100588</v>
      </c>
      <c r="M38" s="7">
        <v>1241869607</v>
      </c>
      <c r="O38" s="7">
        <v>1294864043</v>
      </c>
      <c r="Q38" s="7">
        <v>-52994435</v>
      </c>
    </row>
    <row r="39" spans="1:17" ht="21" x14ac:dyDescent="0.55000000000000004">
      <c r="A39" s="8" t="s">
        <v>79</v>
      </c>
      <c r="C39" s="7">
        <v>100830</v>
      </c>
      <c r="E39" s="7">
        <v>141394068324</v>
      </c>
      <c r="G39" s="7">
        <v>139547281716</v>
      </c>
      <c r="I39" s="7">
        <v>1846786608</v>
      </c>
      <c r="K39" s="7">
        <v>100830</v>
      </c>
      <c r="M39" s="7">
        <v>141394068324</v>
      </c>
      <c r="O39" s="7">
        <v>132291655644</v>
      </c>
      <c r="Q39" s="7">
        <v>9102412680</v>
      </c>
    </row>
    <row r="40" spans="1:17" ht="21" x14ac:dyDescent="0.55000000000000004">
      <c r="A40" s="8" t="s">
        <v>70</v>
      </c>
      <c r="C40" s="7">
        <v>7500</v>
      </c>
      <c r="E40" s="7">
        <v>7311519546</v>
      </c>
      <c r="G40" s="7">
        <v>7239127670</v>
      </c>
      <c r="I40" s="7">
        <v>72391876</v>
      </c>
      <c r="K40" s="7">
        <v>7500</v>
      </c>
      <c r="M40" s="7">
        <v>7311519546</v>
      </c>
      <c r="O40" s="7">
        <v>7167455663</v>
      </c>
      <c r="Q40" s="7">
        <v>144063883</v>
      </c>
    </row>
    <row r="41" spans="1:17" ht="21" x14ac:dyDescent="0.55000000000000004">
      <c r="A41" s="8" t="s">
        <v>76</v>
      </c>
      <c r="C41" s="7">
        <v>790029</v>
      </c>
      <c r="E41" s="7">
        <v>769427764836</v>
      </c>
      <c r="G41" s="7">
        <v>782855823559</v>
      </c>
      <c r="I41" s="7">
        <v>-13428058722</v>
      </c>
      <c r="K41" s="7">
        <v>790029</v>
      </c>
      <c r="M41" s="7">
        <v>769427764836</v>
      </c>
      <c r="O41" s="7">
        <v>696713927598</v>
      </c>
      <c r="Q41" s="7">
        <v>72713837238</v>
      </c>
    </row>
    <row r="42" spans="1:17" ht="21" x14ac:dyDescent="0.55000000000000004">
      <c r="A42" s="8" t="s">
        <v>60</v>
      </c>
      <c r="C42" s="7">
        <v>911000</v>
      </c>
      <c r="E42" s="7">
        <v>858006458137</v>
      </c>
      <c r="G42" s="7">
        <v>871668981356</v>
      </c>
      <c r="I42" s="7">
        <v>-13662523218</v>
      </c>
      <c r="K42" s="7">
        <v>911000</v>
      </c>
      <c r="M42" s="7">
        <v>858006458137</v>
      </c>
      <c r="O42" s="7">
        <v>895078503830</v>
      </c>
      <c r="Q42" s="7">
        <v>-37072045692</v>
      </c>
    </row>
    <row r="43" spans="1:17" ht="21" x14ac:dyDescent="0.55000000000000004">
      <c r="A43" s="8" t="s">
        <v>64</v>
      </c>
      <c r="C43" s="7">
        <v>47943</v>
      </c>
      <c r="E43" s="7">
        <v>31639281205</v>
      </c>
      <c r="G43" s="7">
        <v>31061433094</v>
      </c>
      <c r="I43" s="7">
        <v>577848111</v>
      </c>
      <c r="K43" s="7">
        <v>47943</v>
      </c>
      <c r="M43" s="7">
        <v>31639281205</v>
      </c>
      <c r="O43" s="7">
        <v>28952323440</v>
      </c>
      <c r="Q43" s="7">
        <v>2686957765</v>
      </c>
    </row>
    <row r="44" spans="1:17" ht="21" x14ac:dyDescent="0.55000000000000004">
      <c r="A44" s="8" t="s">
        <v>175</v>
      </c>
      <c r="C44" s="7">
        <v>0</v>
      </c>
      <c r="E44" s="7">
        <v>0</v>
      </c>
      <c r="G44" s="7">
        <v>0</v>
      </c>
      <c r="I44" s="7">
        <v>0</v>
      </c>
      <c r="K44" s="7">
        <v>575000</v>
      </c>
      <c r="M44" s="7">
        <v>572596198125</v>
      </c>
      <c r="O44" s="7">
        <v>566395000000</v>
      </c>
      <c r="Q44" s="7">
        <v>6201198125</v>
      </c>
    </row>
    <row r="45" spans="1:17" ht="21" x14ac:dyDescent="0.55000000000000004">
      <c r="A45" s="8" t="s">
        <v>176</v>
      </c>
      <c r="C45" s="7">
        <v>0</v>
      </c>
      <c r="E45" s="7">
        <v>0</v>
      </c>
      <c r="G45" s="7">
        <v>0</v>
      </c>
      <c r="I45" s="7">
        <v>0</v>
      </c>
      <c r="K45" s="7">
        <v>500000</v>
      </c>
      <c r="M45" s="7">
        <v>499409465625</v>
      </c>
      <c r="O45" s="7">
        <v>499909375000</v>
      </c>
      <c r="Q45" s="7">
        <v>-499909375</v>
      </c>
    </row>
    <row r="46" spans="1:17" ht="19.5" thickBot="1" x14ac:dyDescent="0.5">
      <c r="C46" s="9">
        <f>SUM(C8:C45)</f>
        <v>78121777</v>
      </c>
      <c r="E46" s="9">
        <f>SUM(E8:E45)</f>
        <v>2713577623559</v>
      </c>
      <c r="G46" s="9">
        <f>SUM(G8:G45)</f>
        <v>2680920015572</v>
      </c>
      <c r="I46" s="9">
        <f>SUM(I8:I45)</f>
        <v>32657607992</v>
      </c>
      <c r="K46" s="9">
        <f>SUM(K8:K45)</f>
        <v>79297365</v>
      </c>
      <c r="M46" s="9">
        <f>SUM(M8:M45)</f>
        <v>3786825156916</v>
      </c>
      <c r="O46" s="9">
        <f>SUM(O8:O45)</f>
        <v>3720644438206</v>
      </c>
      <c r="Q46" s="9">
        <f>SUM(Q8:Q45)</f>
        <v>66180718725</v>
      </c>
    </row>
    <row r="47" spans="1:17" ht="19.5" thickTop="1" x14ac:dyDescent="0.45"/>
  </sheetData>
  <sheetProtection algorithmName="SHA-512" hashValue="gBDcWsGTZPx3hkutRvJjKjWTKlyM8lOGrDi/NM7+zMaaengnh8hV5ZdAhKRyHWmG2sWK6zIE0fYsnJmiHXQVkA==" saltValue="LcPG07GwCiYcUzmnue/yCg==" spinCount="100000" sheet="1" objects="1" scenarios="1" selectLockedCells="1" autoFilter="0" selectUnlockedCells="1"/>
  <mergeCells count="14">
    <mergeCell ref="A4:Q4"/>
    <mergeCell ref="A3:Q3"/>
    <mergeCell ref="A2:Q2"/>
    <mergeCell ref="K7"/>
    <mergeCell ref="M7"/>
    <mergeCell ref="O7"/>
    <mergeCell ref="Q7"/>
    <mergeCell ref="K6:Q6"/>
    <mergeCell ref="A6:A7"/>
    <mergeCell ref="C7"/>
    <mergeCell ref="E7"/>
    <mergeCell ref="G7"/>
    <mergeCell ref="I7"/>
    <mergeCell ref="C6:I6"/>
  </mergeCells>
  <pageMargins left="0.7" right="0.7" top="0.75" bottom="0.75" header="0.3" footer="0.3"/>
  <pageSetup paperSize="9" scale="3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Q12"/>
  <sheetViews>
    <sheetView rightToLeft="1" view="pageBreakPreview" zoomScale="60" zoomScaleNormal="100" workbookViewId="0">
      <selection activeCell="M16" sqref="M16"/>
    </sheetView>
  </sheetViews>
  <sheetFormatPr defaultRowHeight="18.75" x14ac:dyDescent="0.45"/>
  <cols>
    <col min="1" max="1" width="31.85546875" style="4" bestFit="1" customWidth="1"/>
    <col min="2" max="2" width="1" style="4" customWidth="1"/>
    <col min="3" max="3" width="10.85546875" style="4" bestFit="1" customWidth="1"/>
    <col min="4" max="4" width="1" style="4" customWidth="1"/>
    <col min="5" max="5" width="14.85546875" style="4" bestFit="1" customWidth="1"/>
    <col min="6" max="6" width="1" style="4" customWidth="1"/>
    <col min="7" max="7" width="16.28515625" style="4" bestFit="1" customWidth="1"/>
    <col min="8" max="8" width="1" style="4" customWidth="1"/>
    <col min="9" max="9" width="32.42578125" style="4" bestFit="1" customWidth="1"/>
    <col min="10" max="10" width="1" style="4" customWidth="1"/>
    <col min="11" max="11" width="12" style="4" bestFit="1" customWidth="1"/>
    <col min="12" max="12" width="1" style="4" customWidth="1"/>
    <col min="13" max="13" width="17.5703125" style="4" bestFit="1" customWidth="1"/>
    <col min="14" max="14" width="1" style="4" customWidth="1"/>
    <col min="15" max="15" width="17.5703125" style="4" bestFit="1" customWidth="1"/>
    <col min="16" max="16" width="1" style="4" customWidth="1"/>
    <col min="17" max="17" width="32.42578125" style="4" bestFit="1" customWidth="1"/>
    <col min="18" max="18" width="1" style="4" customWidth="1"/>
    <col min="19" max="19" width="9.140625" style="4" customWidth="1"/>
    <col min="20" max="16384" width="9.140625" style="4"/>
  </cols>
  <sheetData>
    <row r="2" spans="1:17" ht="30" x14ac:dyDescent="0.45">
      <c r="A2" s="19" t="s">
        <v>0</v>
      </c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</row>
    <row r="3" spans="1:17" ht="30" x14ac:dyDescent="0.45">
      <c r="A3" s="19" t="s">
        <v>140</v>
      </c>
      <c r="B3" s="19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</row>
    <row r="4" spans="1:17" ht="30" x14ac:dyDescent="0.45">
      <c r="A4" s="19" t="s">
        <v>2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</row>
    <row r="6" spans="1:17" ht="30" x14ac:dyDescent="0.45">
      <c r="A6" s="17" t="s">
        <v>3</v>
      </c>
      <c r="C6" s="18" t="s">
        <v>142</v>
      </c>
      <c r="D6" s="18" t="s">
        <v>142</v>
      </c>
      <c r="E6" s="18" t="s">
        <v>142</v>
      </c>
      <c r="F6" s="18" t="s">
        <v>142</v>
      </c>
      <c r="G6" s="18" t="s">
        <v>142</v>
      </c>
      <c r="H6" s="18" t="s">
        <v>142</v>
      </c>
      <c r="I6" s="18" t="s">
        <v>142</v>
      </c>
      <c r="K6" s="18" t="s">
        <v>143</v>
      </c>
      <c r="L6" s="18" t="s">
        <v>143</v>
      </c>
      <c r="M6" s="18" t="s">
        <v>143</v>
      </c>
      <c r="N6" s="18" t="s">
        <v>143</v>
      </c>
      <c r="O6" s="18" t="s">
        <v>143</v>
      </c>
      <c r="P6" s="18" t="s">
        <v>143</v>
      </c>
      <c r="Q6" s="18" t="s">
        <v>143</v>
      </c>
    </row>
    <row r="7" spans="1:17" ht="30" x14ac:dyDescent="0.45">
      <c r="A7" s="18" t="s">
        <v>3</v>
      </c>
      <c r="C7" s="18" t="s">
        <v>7</v>
      </c>
      <c r="E7" s="18" t="s">
        <v>172</v>
      </c>
      <c r="G7" s="18" t="s">
        <v>173</v>
      </c>
      <c r="I7" s="18" t="s">
        <v>177</v>
      </c>
      <c r="K7" s="18" t="s">
        <v>7</v>
      </c>
      <c r="M7" s="18" t="s">
        <v>172</v>
      </c>
      <c r="O7" s="18" t="s">
        <v>173</v>
      </c>
      <c r="Q7" s="18" t="s">
        <v>177</v>
      </c>
    </row>
    <row r="8" spans="1:17" ht="21" x14ac:dyDescent="0.55000000000000004">
      <c r="A8" s="8" t="s">
        <v>16</v>
      </c>
      <c r="C8" s="7">
        <v>9495482</v>
      </c>
      <c r="E8" s="7">
        <v>2810662672</v>
      </c>
      <c r="G8" s="7">
        <v>2813557644</v>
      </c>
      <c r="I8" s="7">
        <v>-2894972</v>
      </c>
      <c r="K8" s="7">
        <v>9495482</v>
      </c>
      <c r="M8" s="7">
        <v>2810662672</v>
      </c>
      <c r="O8" s="7">
        <v>2813557644</v>
      </c>
      <c r="Q8" s="7">
        <v>-2894972</v>
      </c>
    </row>
    <row r="9" spans="1:17" ht="21" x14ac:dyDescent="0.55000000000000004">
      <c r="A9" s="8" t="s">
        <v>149</v>
      </c>
      <c r="C9" s="7">
        <v>0</v>
      </c>
      <c r="E9" s="7">
        <v>0</v>
      </c>
      <c r="G9" s="7">
        <v>0</v>
      </c>
      <c r="I9" s="7">
        <v>0</v>
      </c>
      <c r="K9" s="7">
        <v>150000</v>
      </c>
      <c r="M9" s="7">
        <v>155521806570</v>
      </c>
      <c r="O9" s="7">
        <v>149972812500</v>
      </c>
      <c r="Q9" s="7">
        <v>5548994070</v>
      </c>
    </row>
    <row r="10" spans="1:17" ht="21" x14ac:dyDescent="0.55000000000000004">
      <c r="A10" s="8" t="s">
        <v>178</v>
      </c>
      <c r="C10" s="7">
        <v>0</v>
      </c>
      <c r="E10" s="7">
        <v>0</v>
      </c>
      <c r="G10" s="7">
        <v>0</v>
      </c>
      <c r="I10" s="7">
        <v>0</v>
      </c>
      <c r="K10" s="7">
        <v>403700</v>
      </c>
      <c r="M10" s="7">
        <v>411754000000</v>
      </c>
      <c r="O10" s="7">
        <v>411699365962</v>
      </c>
      <c r="Q10" s="7">
        <v>54634038</v>
      </c>
    </row>
    <row r="11" spans="1:17" ht="19.5" thickBot="1" x14ac:dyDescent="0.5">
      <c r="C11" s="9">
        <f>SUM(C8:C10)</f>
        <v>9495482</v>
      </c>
      <c r="E11" s="9">
        <f>SUM(E8:E10)</f>
        <v>2810662672</v>
      </c>
      <c r="G11" s="9">
        <f>SUM(G8:G10)</f>
        <v>2813557644</v>
      </c>
      <c r="I11" s="9">
        <f>SUM(I8:I10)</f>
        <v>-2894972</v>
      </c>
      <c r="K11" s="9">
        <f>SUM(K8:K10)</f>
        <v>10049182</v>
      </c>
      <c r="M11" s="9">
        <f>SUM(M8:M10)</f>
        <v>570086469242</v>
      </c>
      <c r="O11" s="9">
        <f>SUM(O8:O10)</f>
        <v>564485736106</v>
      </c>
      <c r="Q11" s="9">
        <f>SUM(Q8:Q10)</f>
        <v>5600733136</v>
      </c>
    </row>
    <row r="12" spans="1:17" ht="19.5" thickTop="1" x14ac:dyDescent="0.45"/>
  </sheetData>
  <sheetProtection algorithmName="SHA-512" hashValue="LvJTxGX5Ho2HIG9aDJf2w8+f97rRWSLJt3eeZHA3fQLASPAJOqYnVoFiTekvcnkousoz0KBEQUfo7lwsPo3r4Q==" saltValue="L2Av1Re/pjZWJkhlGcNauw==" spinCount="100000" sheet="1" objects="1" scenarios="1" selectLockedCells="1" autoFilter="0" selectUnlockedCells="1"/>
  <mergeCells count="14">
    <mergeCell ref="A4:Q4"/>
    <mergeCell ref="A3:Q3"/>
    <mergeCell ref="A2:Q2"/>
    <mergeCell ref="K7"/>
    <mergeCell ref="M7"/>
    <mergeCell ref="O7"/>
    <mergeCell ref="Q7"/>
    <mergeCell ref="K6:Q6"/>
    <mergeCell ref="A6:A7"/>
    <mergeCell ref="C7"/>
    <mergeCell ref="E7"/>
    <mergeCell ref="G7"/>
    <mergeCell ref="I7"/>
    <mergeCell ref="C6:I6"/>
  </mergeCells>
  <pageMargins left="0.7" right="0.7" top="0.75" bottom="0.75" header="0.3" footer="0.3"/>
  <pageSetup paperSize="9" scale="45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U40"/>
  <sheetViews>
    <sheetView rightToLeft="1" view="pageBreakPreview" zoomScale="60" zoomScaleNormal="100" workbookViewId="0">
      <selection activeCell="AC19" sqref="AC19"/>
    </sheetView>
  </sheetViews>
  <sheetFormatPr defaultRowHeight="18.75" x14ac:dyDescent="0.45"/>
  <cols>
    <col min="1" max="1" width="28.42578125" style="4" bestFit="1" customWidth="1"/>
    <col min="2" max="2" width="1" style="4" customWidth="1"/>
    <col min="3" max="3" width="21.28515625" style="4" bestFit="1" customWidth="1"/>
    <col min="4" max="4" width="1" style="4" customWidth="1"/>
    <col min="5" max="5" width="22.7109375" style="4" bestFit="1" customWidth="1"/>
    <col min="6" max="6" width="1" style="4" customWidth="1"/>
    <col min="7" max="7" width="16.28515625" style="4" bestFit="1" customWidth="1"/>
    <col min="8" max="8" width="1" style="4" customWidth="1"/>
    <col min="9" max="9" width="15.5703125" style="4" bestFit="1" customWidth="1"/>
    <col min="10" max="10" width="1" style="4" customWidth="1"/>
    <col min="11" max="11" width="25.7109375" style="4" bestFit="1" customWidth="1"/>
    <col min="12" max="12" width="1" style="4" customWidth="1"/>
    <col min="13" max="13" width="21.28515625" style="4" bestFit="1" customWidth="1"/>
    <col min="14" max="14" width="1" style="4" customWidth="1"/>
    <col min="15" max="15" width="22.7109375" style="4" bestFit="1" customWidth="1"/>
    <col min="16" max="16" width="1" style="4" customWidth="1"/>
    <col min="17" max="17" width="16.28515625" style="4" bestFit="1" customWidth="1"/>
    <col min="18" max="18" width="1" style="4" customWidth="1"/>
    <col min="19" max="19" width="17.28515625" style="4" bestFit="1" customWidth="1"/>
    <col min="20" max="20" width="1" style="4" customWidth="1"/>
    <col min="21" max="21" width="25.7109375" style="4" bestFit="1" customWidth="1"/>
    <col min="22" max="22" width="1" style="4" customWidth="1"/>
    <col min="23" max="23" width="9.140625" style="4" customWidth="1"/>
    <col min="24" max="16384" width="9.140625" style="4"/>
  </cols>
  <sheetData>
    <row r="2" spans="1:21" ht="30" x14ac:dyDescent="0.45">
      <c r="A2" s="19" t="s">
        <v>0</v>
      </c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</row>
    <row r="3" spans="1:21" ht="30" x14ac:dyDescent="0.45">
      <c r="A3" s="19" t="s">
        <v>140</v>
      </c>
      <c r="B3" s="19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</row>
    <row r="4" spans="1:21" ht="30" x14ac:dyDescent="0.45">
      <c r="A4" s="19" t="s">
        <v>2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</row>
    <row r="6" spans="1:21" ht="30" x14ac:dyDescent="0.45">
      <c r="A6" s="17" t="s">
        <v>3</v>
      </c>
      <c r="C6" s="18" t="s">
        <v>142</v>
      </c>
      <c r="D6" s="18" t="s">
        <v>142</v>
      </c>
      <c r="E6" s="18" t="s">
        <v>142</v>
      </c>
      <c r="F6" s="18" t="s">
        <v>142</v>
      </c>
      <c r="G6" s="18" t="s">
        <v>142</v>
      </c>
      <c r="H6" s="18" t="s">
        <v>142</v>
      </c>
      <c r="I6" s="18" t="s">
        <v>142</v>
      </c>
      <c r="J6" s="18" t="s">
        <v>142</v>
      </c>
      <c r="K6" s="18" t="s">
        <v>142</v>
      </c>
      <c r="M6" s="18" t="s">
        <v>143</v>
      </c>
      <c r="N6" s="18" t="s">
        <v>143</v>
      </c>
      <c r="O6" s="18" t="s">
        <v>143</v>
      </c>
      <c r="P6" s="18" t="s">
        <v>143</v>
      </c>
      <c r="Q6" s="18" t="s">
        <v>143</v>
      </c>
      <c r="R6" s="18" t="s">
        <v>143</v>
      </c>
      <c r="S6" s="18" t="s">
        <v>143</v>
      </c>
      <c r="T6" s="18" t="s">
        <v>143</v>
      </c>
      <c r="U6" s="18" t="s">
        <v>143</v>
      </c>
    </row>
    <row r="7" spans="1:21" ht="30" x14ac:dyDescent="0.45">
      <c r="A7" s="18" t="s">
        <v>3</v>
      </c>
      <c r="C7" s="18" t="s">
        <v>179</v>
      </c>
      <c r="E7" s="18" t="s">
        <v>180</v>
      </c>
      <c r="G7" s="18" t="s">
        <v>181</v>
      </c>
      <c r="I7" s="18" t="s">
        <v>88</v>
      </c>
      <c r="K7" s="18" t="s">
        <v>182</v>
      </c>
      <c r="M7" s="18" t="s">
        <v>179</v>
      </c>
      <c r="O7" s="18" t="s">
        <v>180</v>
      </c>
      <c r="Q7" s="18" t="s">
        <v>181</v>
      </c>
      <c r="S7" s="18" t="s">
        <v>88</v>
      </c>
      <c r="U7" s="18" t="s">
        <v>182</v>
      </c>
    </row>
    <row r="8" spans="1:21" ht="21" x14ac:dyDescent="0.55000000000000004">
      <c r="A8" s="8" t="s">
        <v>43</v>
      </c>
      <c r="C8" s="7">
        <v>0</v>
      </c>
      <c r="E8" s="7">
        <v>1100970803</v>
      </c>
      <c r="G8" s="7">
        <v>0</v>
      </c>
      <c r="I8" s="7">
        <v>1100970803</v>
      </c>
      <c r="K8" s="10">
        <f>I8/$I$39</f>
        <v>1.6396777678666635E-2</v>
      </c>
      <c r="M8" s="7">
        <v>76190166</v>
      </c>
      <c r="O8" s="7">
        <v>-1155916320</v>
      </c>
      <c r="Q8" s="7">
        <v>0</v>
      </c>
      <c r="S8" s="7">
        <v>-1079726154</v>
      </c>
      <c r="U8" s="10">
        <f>S8/$S$39</f>
        <v>-2.6807810745949644E-2</v>
      </c>
    </row>
    <row r="9" spans="1:21" ht="21" x14ac:dyDescent="0.55000000000000004">
      <c r="A9" s="8" t="s">
        <v>35</v>
      </c>
      <c r="C9" s="7">
        <v>78359001</v>
      </c>
      <c r="E9" s="7">
        <v>557379283</v>
      </c>
      <c r="G9" s="7">
        <v>0</v>
      </c>
      <c r="I9" s="7">
        <v>635738284</v>
      </c>
      <c r="K9" s="10">
        <f t="shared" ref="K9:K38" si="0">I9/$I$39</f>
        <v>9.4680615291167086E-3</v>
      </c>
      <c r="M9" s="7">
        <v>78359001</v>
      </c>
      <c r="O9" s="7">
        <v>-531588525</v>
      </c>
      <c r="Q9" s="7">
        <v>0</v>
      </c>
      <c r="S9" s="7">
        <v>-453229524</v>
      </c>
      <c r="U9" s="10">
        <f t="shared" ref="U9:U38" si="1">S9/$S$39</f>
        <v>-1.1252937848043312E-2</v>
      </c>
    </row>
    <row r="10" spans="1:21" ht="21" x14ac:dyDescent="0.55000000000000004">
      <c r="A10" s="8" t="s">
        <v>44</v>
      </c>
      <c r="C10" s="7">
        <v>720987414</v>
      </c>
      <c r="E10" s="7">
        <v>2534826655</v>
      </c>
      <c r="G10" s="7">
        <v>0</v>
      </c>
      <c r="I10" s="7">
        <v>3255814069</v>
      </c>
      <c r="K10" s="10">
        <f t="shared" si="0"/>
        <v>4.848889662378085E-2</v>
      </c>
      <c r="M10" s="7">
        <v>720987414</v>
      </c>
      <c r="O10" s="7">
        <v>745537252</v>
      </c>
      <c r="Q10" s="7">
        <v>0</v>
      </c>
      <c r="S10" s="7">
        <v>1466524666</v>
      </c>
      <c r="U10" s="10">
        <f t="shared" si="1"/>
        <v>3.6411376676159513E-2</v>
      </c>
    </row>
    <row r="11" spans="1:21" ht="21" x14ac:dyDescent="0.55000000000000004">
      <c r="A11" s="8" t="s">
        <v>23</v>
      </c>
      <c r="C11" s="7">
        <v>103664809</v>
      </c>
      <c r="E11" s="7">
        <v>0</v>
      </c>
      <c r="G11" s="7">
        <v>0</v>
      </c>
      <c r="I11" s="7">
        <v>103664809</v>
      </c>
      <c r="K11" s="10">
        <f t="shared" si="0"/>
        <v>1.5438818374136666E-3</v>
      </c>
      <c r="M11" s="7">
        <v>103664809</v>
      </c>
      <c r="O11" s="7">
        <v>-52994435</v>
      </c>
      <c r="Q11" s="7">
        <v>0</v>
      </c>
      <c r="S11" s="7">
        <v>50670374</v>
      </c>
      <c r="U11" s="10">
        <f t="shared" si="1"/>
        <v>1.2580613997227369E-3</v>
      </c>
    </row>
    <row r="12" spans="1:21" ht="21" x14ac:dyDescent="0.55000000000000004">
      <c r="A12" s="8" t="s">
        <v>42</v>
      </c>
      <c r="C12" s="7">
        <v>3136290547</v>
      </c>
      <c r="E12" s="7">
        <v>2853125342</v>
      </c>
      <c r="G12" s="7">
        <v>0</v>
      </c>
      <c r="I12" s="7">
        <v>5989415889</v>
      </c>
      <c r="K12" s="10">
        <f t="shared" si="0"/>
        <v>8.920047696942103E-2</v>
      </c>
      <c r="M12" s="7">
        <v>3136290547</v>
      </c>
      <c r="O12" s="7">
        <v>9184024769</v>
      </c>
      <c r="Q12" s="7">
        <v>0</v>
      </c>
      <c r="S12" s="7">
        <v>12320315316</v>
      </c>
      <c r="U12" s="10">
        <f t="shared" si="1"/>
        <v>0.3058930082393399</v>
      </c>
    </row>
    <row r="13" spans="1:21" ht="21" x14ac:dyDescent="0.55000000000000004">
      <c r="A13" s="8" t="s">
        <v>21</v>
      </c>
      <c r="C13" s="7">
        <v>13737390</v>
      </c>
      <c r="E13" s="7">
        <v>-6267484</v>
      </c>
      <c r="G13" s="7">
        <v>0</v>
      </c>
      <c r="I13" s="7">
        <v>7469906</v>
      </c>
      <c r="K13" s="10">
        <f t="shared" si="0"/>
        <v>1.1124944242734651E-4</v>
      </c>
      <c r="M13" s="7">
        <v>13737390</v>
      </c>
      <c r="O13" s="7">
        <v>-27962625</v>
      </c>
      <c r="Q13" s="7">
        <v>0</v>
      </c>
      <c r="S13" s="7">
        <v>-14225235</v>
      </c>
      <c r="U13" s="10">
        <f t="shared" si="1"/>
        <v>-3.5318900656791815E-4</v>
      </c>
    </row>
    <row r="14" spans="1:21" ht="21" x14ac:dyDescent="0.55000000000000004">
      <c r="A14" s="8" t="s">
        <v>19</v>
      </c>
      <c r="C14" s="7">
        <v>2137213</v>
      </c>
      <c r="E14" s="7">
        <v>184813776</v>
      </c>
      <c r="G14" s="7">
        <v>0</v>
      </c>
      <c r="I14" s="7">
        <v>186950989</v>
      </c>
      <c r="K14" s="10">
        <f t="shared" si="0"/>
        <v>2.7842643920139012E-3</v>
      </c>
      <c r="M14" s="7">
        <v>2137213</v>
      </c>
      <c r="O14" s="7">
        <v>-93231949</v>
      </c>
      <c r="Q14" s="7">
        <v>0</v>
      </c>
      <c r="S14" s="7">
        <v>-91094736</v>
      </c>
      <c r="U14" s="10">
        <f t="shared" si="1"/>
        <v>-2.2617313043620559E-3</v>
      </c>
    </row>
    <row r="15" spans="1:21" ht="21" x14ac:dyDescent="0.55000000000000004">
      <c r="A15" s="8" t="s">
        <v>20</v>
      </c>
      <c r="C15" s="7">
        <v>3304527</v>
      </c>
      <c r="E15" s="7">
        <v>16004205</v>
      </c>
      <c r="G15" s="7">
        <v>0</v>
      </c>
      <c r="I15" s="7">
        <v>19308732</v>
      </c>
      <c r="K15" s="10">
        <f t="shared" si="0"/>
        <v>2.8756528783348322E-4</v>
      </c>
      <c r="M15" s="7">
        <v>3304527</v>
      </c>
      <c r="O15" s="7">
        <v>-132904485</v>
      </c>
      <c r="Q15" s="7">
        <v>0</v>
      </c>
      <c r="S15" s="7">
        <v>-129599958</v>
      </c>
      <c r="U15" s="10">
        <f t="shared" si="1"/>
        <v>-3.217752143796845E-3</v>
      </c>
    </row>
    <row r="16" spans="1:21" ht="21" x14ac:dyDescent="0.55000000000000004">
      <c r="A16" s="8" t="s">
        <v>36</v>
      </c>
      <c r="C16" s="7">
        <v>21693396</v>
      </c>
      <c r="E16" s="7">
        <v>102884175</v>
      </c>
      <c r="G16" s="7">
        <v>0</v>
      </c>
      <c r="I16" s="7">
        <v>124577571</v>
      </c>
      <c r="K16" s="10">
        <f t="shared" si="0"/>
        <v>1.8553359724611225E-3</v>
      </c>
      <c r="M16" s="7">
        <v>21693396</v>
      </c>
      <c r="O16" s="7">
        <v>-284944432</v>
      </c>
      <c r="Q16" s="7">
        <v>0</v>
      </c>
      <c r="S16" s="7">
        <v>-263251036</v>
      </c>
      <c r="U16" s="10">
        <f t="shared" si="1"/>
        <v>-6.536086882418129E-3</v>
      </c>
    </row>
    <row r="17" spans="1:21" ht="21" x14ac:dyDescent="0.55000000000000004">
      <c r="A17" s="8" t="s">
        <v>39</v>
      </c>
      <c r="C17" s="7">
        <v>588007160</v>
      </c>
      <c r="E17" s="7">
        <v>38767950</v>
      </c>
      <c r="G17" s="7">
        <v>0</v>
      </c>
      <c r="I17" s="7">
        <v>626775110</v>
      </c>
      <c r="K17" s="10">
        <f t="shared" si="0"/>
        <v>9.33457281990413E-3</v>
      </c>
      <c r="M17" s="7">
        <v>588007160</v>
      </c>
      <c r="O17" s="7">
        <v>-678689021</v>
      </c>
      <c r="Q17" s="7">
        <v>0</v>
      </c>
      <c r="S17" s="7">
        <v>-90681861</v>
      </c>
      <c r="U17" s="10">
        <f t="shared" si="1"/>
        <v>-2.2514803024568692E-3</v>
      </c>
    </row>
    <row r="18" spans="1:21" ht="21" x14ac:dyDescent="0.55000000000000004">
      <c r="A18" s="8" t="s">
        <v>17</v>
      </c>
      <c r="C18" s="7">
        <v>0</v>
      </c>
      <c r="E18" s="7">
        <v>-27833400</v>
      </c>
      <c r="G18" s="7">
        <v>0</v>
      </c>
      <c r="I18" s="7">
        <v>-27833400</v>
      </c>
      <c r="K18" s="10">
        <f t="shared" si="0"/>
        <v>-4.1452331941758123E-4</v>
      </c>
      <c r="M18" s="7">
        <v>61752266</v>
      </c>
      <c r="O18" s="7">
        <v>-913233735</v>
      </c>
      <c r="Q18" s="7">
        <v>0</v>
      </c>
      <c r="S18" s="7">
        <v>-851481469</v>
      </c>
      <c r="U18" s="10">
        <f t="shared" si="1"/>
        <v>-2.1140873535453127E-2</v>
      </c>
    </row>
    <row r="19" spans="1:21" ht="21" x14ac:dyDescent="0.55000000000000004">
      <c r="A19" s="8" t="s">
        <v>15</v>
      </c>
      <c r="C19" s="7">
        <v>2429470899</v>
      </c>
      <c r="E19" s="7">
        <v>8247145765</v>
      </c>
      <c r="G19" s="7">
        <v>0</v>
      </c>
      <c r="I19" s="7">
        <v>10676616664</v>
      </c>
      <c r="K19" s="10">
        <f t="shared" si="0"/>
        <v>0.15900704117033285</v>
      </c>
      <c r="M19" s="7">
        <v>2429470899</v>
      </c>
      <c r="O19" s="7">
        <v>-13161669322</v>
      </c>
      <c r="Q19" s="7">
        <v>0</v>
      </c>
      <c r="S19" s="7">
        <v>-10732198423</v>
      </c>
      <c r="U19" s="10">
        <f t="shared" si="1"/>
        <v>-0.26646269810721213</v>
      </c>
    </row>
    <row r="20" spans="1:21" ht="21" x14ac:dyDescent="0.55000000000000004">
      <c r="A20" s="8" t="s">
        <v>24</v>
      </c>
      <c r="C20" s="7">
        <v>19750942</v>
      </c>
      <c r="E20" s="7">
        <v>148682842</v>
      </c>
      <c r="G20" s="7">
        <v>0</v>
      </c>
      <c r="I20" s="7">
        <v>168433784</v>
      </c>
      <c r="K20" s="10">
        <f t="shared" si="0"/>
        <v>2.5084873298175533E-3</v>
      </c>
      <c r="M20" s="7">
        <v>19750942</v>
      </c>
      <c r="O20" s="7">
        <v>62904280</v>
      </c>
      <c r="Q20" s="7">
        <v>0</v>
      </c>
      <c r="S20" s="7">
        <v>82655222</v>
      </c>
      <c r="U20" s="10">
        <f t="shared" si="1"/>
        <v>2.05219216032851E-3</v>
      </c>
    </row>
    <row r="21" spans="1:21" ht="21" x14ac:dyDescent="0.55000000000000004">
      <c r="A21" s="8" t="s">
        <v>34</v>
      </c>
      <c r="C21" s="7">
        <v>917118956</v>
      </c>
      <c r="E21" s="7">
        <v>366441331</v>
      </c>
      <c r="G21" s="7">
        <v>0</v>
      </c>
      <c r="I21" s="7">
        <v>1283560287</v>
      </c>
      <c r="K21" s="10">
        <f t="shared" si="0"/>
        <v>1.9116086099428144E-2</v>
      </c>
      <c r="M21" s="7">
        <v>917118956</v>
      </c>
      <c r="O21" s="7">
        <v>3456039360</v>
      </c>
      <c r="Q21" s="7">
        <v>0</v>
      </c>
      <c r="S21" s="7">
        <v>4373158316</v>
      </c>
      <c r="U21" s="10">
        <f t="shared" si="1"/>
        <v>0.10857827242869941</v>
      </c>
    </row>
    <row r="22" spans="1:21" ht="21" x14ac:dyDescent="0.55000000000000004">
      <c r="A22" s="8" t="s">
        <v>41</v>
      </c>
      <c r="C22" s="7">
        <v>0</v>
      </c>
      <c r="E22" s="7">
        <v>7003665713</v>
      </c>
      <c r="G22" s="7">
        <v>0</v>
      </c>
      <c r="I22" s="7">
        <v>7003665713</v>
      </c>
      <c r="K22" s="10">
        <f t="shared" si="0"/>
        <v>0.10430571757111459</v>
      </c>
      <c r="M22" s="7">
        <v>5673016669</v>
      </c>
      <c r="O22" s="7">
        <v>-22359851274</v>
      </c>
      <c r="Q22" s="7">
        <v>0</v>
      </c>
      <c r="S22" s="7">
        <v>-16686834605</v>
      </c>
      <c r="U22" s="10">
        <f t="shared" si="1"/>
        <v>-0.41430644463188893</v>
      </c>
    </row>
    <row r="23" spans="1:21" ht="21" x14ac:dyDescent="0.55000000000000004">
      <c r="A23" s="8" t="s">
        <v>45</v>
      </c>
      <c r="C23" s="7">
        <v>570358109</v>
      </c>
      <c r="E23" s="7">
        <v>-605071664</v>
      </c>
      <c r="G23" s="7">
        <v>0</v>
      </c>
      <c r="I23" s="7">
        <v>-34713555</v>
      </c>
      <c r="K23" s="10">
        <f t="shared" si="0"/>
        <v>-5.1698958975133385E-4</v>
      </c>
      <c r="M23" s="7">
        <v>570358109</v>
      </c>
      <c r="O23" s="7">
        <v>-605071664</v>
      </c>
      <c r="Q23" s="7">
        <v>0</v>
      </c>
      <c r="S23" s="7">
        <v>-34713555</v>
      </c>
      <c r="U23" s="10">
        <f t="shared" si="1"/>
        <v>-8.6188003255417483E-4</v>
      </c>
    </row>
    <row r="24" spans="1:21" ht="21" x14ac:dyDescent="0.55000000000000004">
      <c r="A24" s="8" t="s">
        <v>26</v>
      </c>
      <c r="C24" s="7">
        <v>0</v>
      </c>
      <c r="E24" s="7">
        <v>4831083000</v>
      </c>
      <c r="G24" s="7">
        <v>0</v>
      </c>
      <c r="I24" s="7">
        <v>4831083000</v>
      </c>
      <c r="K24" s="10">
        <f t="shared" si="0"/>
        <v>7.1949404727480168E-2</v>
      </c>
      <c r="M24" s="7">
        <v>4473039216</v>
      </c>
      <c r="O24" s="7">
        <v>6918588000</v>
      </c>
      <c r="Q24" s="7">
        <v>0</v>
      </c>
      <c r="S24" s="7">
        <v>11391627216</v>
      </c>
      <c r="U24" s="10">
        <f t="shared" si="1"/>
        <v>0.2828352220269893</v>
      </c>
    </row>
    <row r="25" spans="1:21" ht="21" x14ac:dyDescent="0.55000000000000004">
      <c r="A25" s="8" t="s">
        <v>27</v>
      </c>
      <c r="C25" s="7">
        <v>3784542</v>
      </c>
      <c r="E25" s="7">
        <v>204540754</v>
      </c>
      <c r="G25" s="7">
        <v>0</v>
      </c>
      <c r="I25" s="7">
        <v>208325296</v>
      </c>
      <c r="K25" s="10">
        <f t="shared" si="0"/>
        <v>3.1025923249250959E-3</v>
      </c>
      <c r="M25" s="7">
        <v>3784542</v>
      </c>
      <c r="O25" s="7">
        <v>-238630878</v>
      </c>
      <c r="Q25" s="7">
        <v>0</v>
      </c>
      <c r="S25" s="7">
        <v>-234846336</v>
      </c>
      <c r="U25" s="10">
        <f t="shared" si="1"/>
        <v>-5.8308452625180189E-3</v>
      </c>
    </row>
    <row r="26" spans="1:21" ht="21" x14ac:dyDescent="0.55000000000000004">
      <c r="A26" s="8" t="s">
        <v>28</v>
      </c>
      <c r="C26" s="7">
        <v>1285730756</v>
      </c>
      <c r="E26" s="7">
        <v>1518434090</v>
      </c>
      <c r="G26" s="7">
        <v>0</v>
      </c>
      <c r="I26" s="7">
        <v>2804164846</v>
      </c>
      <c r="K26" s="10">
        <f t="shared" si="0"/>
        <v>4.1762476742259677E-2</v>
      </c>
      <c r="M26" s="7">
        <v>1285730756</v>
      </c>
      <c r="O26" s="7">
        <v>54689200</v>
      </c>
      <c r="Q26" s="7">
        <v>0</v>
      </c>
      <c r="S26" s="7">
        <v>1340419956</v>
      </c>
      <c r="U26" s="10">
        <f t="shared" si="1"/>
        <v>3.3280405746791003E-2</v>
      </c>
    </row>
    <row r="27" spans="1:21" ht="21" x14ac:dyDescent="0.55000000000000004">
      <c r="A27" s="8" t="s">
        <v>38</v>
      </c>
      <c r="C27" s="7">
        <v>0</v>
      </c>
      <c r="E27" s="7">
        <v>21614651458</v>
      </c>
      <c r="G27" s="7">
        <v>0</v>
      </c>
      <c r="I27" s="7">
        <v>21614651458</v>
      </c>
      <c r="K27" s="10">
        <f t="shared" si="0"/>
        <v>0.32190738718317641</v>
      </c>
      <c r="M27" s="7">
        <v>7193952820</v>
      </c>
      <c r="O27" s="7">
        <v>48083156316</v>
      </c>
      <c r="Q27" s="7">
        <v>0</v>
      </c>
      <c r="S27" s="7">
        <v>55277109136</v>
      </c>
      <c r="U27" s="10">
        <f t="shared" si="1"/>
        <v>1.372438997435911</v>
      </c>
    </row>
    <row r="28" spans="1:21" ht="21" x14ac:dyDescent="0.55000000000000004">
      <c r="A28" s="8" t="s">
        <v>46</v>
      </c>
      <c r="C28" s="7">
        <v>0</v>
      </c>
      <c r="E28" s="7">
        <v>-153634226</v>
      </c>
      <c r="G28" s="7">
        <v>0</v>
      </c>
      <c r="I28" s="7">
        <v>-153634226</v>
      </c>
      <c r="K28" s="10">
        <f t="shared" si="0"/>
        <v>-2.2880772502702098E-3</v>
      </c>
      <c r="M28" s="7">
        <v>0</v>
      </c>
      <c r="O28" s="7">
        <v>-153634226</v>
      </c>
      <c r="Q28" s="7">
        <v>0</v>
      </c>
      <c r="S28" s="7">
        <v>-153634226</v>
      </c>
      <c r="U28" s="10">
        <f t="shared" si="1"/>
        <v>-3.8144831811756374E-3</v>
      </c>
    </row>
    <row r="29" spans="1:21" ht="21" x14ac:dyDescent="0.55000000000000004">
      <c r="A29" s="8" t="s">
        <v>32</v>
      </c>
      <c r="C29" s="7">
        <v>0</v>
      </c>
      <c r="E29" s="7">
        <v>138148098</v>
      </c>
      <c r="G29" s="7">
        <v>0</v>
      </c>
      <c r="I29" s="7">
        <v>138148098</v>
      </c>
      <c r="K29" s="10">
        <f t="shared" si="0"/>
        <v>2.0574420715466064E-3</v>
      </c>
      <c r="M29" s="7">
        <v>0</v>
      </c>
      <c r="O29" s="7">
        <v>-911506573</v>
      </c>
      <c r="Q29" s="7">
        <v>0</v>
      </c>
      <c r="S29" s="7">
        <v>-911506573</v>
      </c>
      <c r="U29" s="10">
        <f t="shared" si="1"/>
        <v>-2.2631197375508914E-2</v>
      </c>
    </row>
    <row r="30" spans="1:21" ht="21" x14ac:dyDescent="0.55000000000000004">
      <c r="A30" s="8" t="s">
        <v>18</v>
      </c>
      <c r="C30" s="7">
        <v>0</v>
      </c>
      <c r="E30" s="7">
        <v>-4234652</v>
      </c>
      <c r="G30" s="7">
        <v>0</v>
      </c>
      <c r="I30" s="7">
        <v>-4234652</v>
      </c>
      <c r="K30" s="10">
        <f t="shared" si="0"/>
        <v>-6.3066747275514277E-5</v>
      </c>
      <c r="M30" s="7">
        <v>0</v>
      </c>
      <c r="O30" s="7">
        <v>-255843618</v>
      </c>
      <c r="Q30" s="7">
        <v>0</v>
      </c>
      <c r="S30" s="7">
        <v>-255843618</v>
      </c>
      <c r="U30" s="10">
        <f t="shared" si="1"/>
        <v>-6.352172971354212E-3</v>
      </c>
    </row>
    <row r="31" spans="1:21" ht="21" x14ac:dyDescent="0.55000000000000004">
      <c r="A31" s="8" t="s">
        <v>33</v>
      </c>
      <c r="C31" s="7">
        <v>0</v>
      </c>
      <c r="E31" s="7">
        <v>2576080575</v>
      </c>
      <c r="G31" s="7">
        <v>0</v>
      </c>
      <c r="I31" s="7">
        <v>2576080575</v>
      </c>
      <c r="K31" s="10">
        <f t="shared" si="0"/>
        <v>3.8365613652523632E-2</v>
      </c>
      <c r="M31" s="7">
        <v>0</v>
      </c>
      <c r="O31" s="7">
        <v>948323700</v>
      </c>
      <c r="Q31" s="7">
        <v>0</v>
      </c>
      <c r="S31" s="7">
        <v>948323700</v>
      </c>
      <c r="U31" s="10">
        <f t="shared" si="1"/>
        <v>2.3545305614129569E-2</v>
      </c>
    </row>
    <row r="32" spans="1:21" ht="21" x14ac:dyDescent="0.55000000000000004">
      <c r="A32" s="8" t="s">
        <v>25</v>
      </c>
      <c r="C32" s="7">
        <v>0</v>
      </c>
      <c r="E32" s="7">
        <v>2852923500</v>
      </c>
      <c r="G32" s="7">
        <v>0</v>
      </c>
      <c r="I32" s="7">
        <v>2852923500</v>
      </c>
      <c r="K32" s="10">
        <f t="shared" si="0"/>
        <v>4.2488640240302078E-2</v>
      </c>
      <c r="M32" s="7">
        <v>0</v>
      </c>
      <c r="O32" s="7">
        <v>-506558850</v>
      </c>
      <c r="Q32" s="7">
        <v>0</v>
      </c>
      <c r="S32" s="7">
        <v>-506558850</v>
      </c>
      <c r="U32" s="10">
        <f t="shared" si="1"/>
        <v>-1.2577016618684125E-2</v>
      </c>
    </row>
    <row r="33" spans="1:21" ht="21" x14ac:dyDescent="0.55000000000000004">
      <c r="A33" s="8" t="s">
        <v>29</v>
      </c>
      <c r="C33" s="7">
        <v>0</v>
      </c>
      <c r="E33" s="7">
        <v>410542650</v>
      </c>
      <c r="G33" s="7">
        <v>0</v>
      </c>
      <c r="I33" s="7">
        <v>410542650</v>
      </c>
      <c r="K33" s="10">
        <f t="shared" si="0"/>
        <v>6.1142189614093231E-3</v>
      </c>
      <c r="M33" s="7">
        <v>0</v>
      </c>
      <c r="O33" s="7">
        <v>-3779784750</v>
      </c>
      <c r="Q33" s="7">
        <v>0</v>
      </c>
      <c r="S33" s="7">
        <v>-3779784750</v>
      </c>
      <c r="U33" s="10">
        <f t="shared" si="1"/>
        <v>-9.3845790308073426E-2</v>
      </c>
    </row>
    <row r="34" spans="1:21" ht="21" x14ac:dyDescent="0.55000000000000004">
      <c r="A34" s="8" t="s">
        <v>37</v>
      </c>
      <c r="C34" s="7">
        <v>0</v>
      </c>
      <c r="E34" s="7">
        <v>17735681</v>
      </c>
      <c r="G34" s="7">
        <v>0</v>
      </c>
      <c r="I34" s="7">
        <v>17735681</v>
      </c>
      <c r="K34" s="10">
        <f t="shared" si="0"/>
        <v>2.6413781141546944E-4</v>
      </c>
      <c r="M34" s="7">
        <v>0</v>
      </c>
      <c r="O34" s="7">
        <v>32863173</v>
      </c>
      <c r="Q34" s="7">
        <v>0</v>
      </c>
      <c r="S34" s="7">
        <v>32863173</v>
      </c>
      <c r="U34" s="10">
        <f t="shared" si="1"/>
        <v>8.1593811452251083E-4</v>
      </c>
    </row>
    <row r="35" spans="1:21" ht="21" x14ac:dyDescent="0.55000000000000004">
      <c r="A35" s="8" t="s">
        <v>31</v>
      </c>
      <c r="C35" s="7">
        <v>0</v>
      </c>
      <c r="E35" s="7">
        <v>316853437</v>
      </c>
      <c r="G35" s="7">
        <v>0</v>
      </c>
      <c r="I35" s="7">
        <v>316853437</v>
      </c>
      <c r="K35" s="10">
        <f t="shared" si="0"/>
        <v>4.7189038519947065E-3</v>
      </c>
      <c r="M35" s="7">
        <v>0</v>
      </c>
      <c r="O35" s="7">
        <v>183352522</v>
      </c>
      <c r="Q35" s="7">
        <v>0</v>
      </c>
      <c r="S35" s="7">
        <v>183352522</v>
      </c>
      <c r="U35" s="10">
        <f t="shared" si="1"/>
        <v>4.5523392124560578E-3</v>
      </c>
    </row>
    <row r="36" spans="1:21" ht="21" x14ac:dyDescent="0.55000000000000004">
      <c r="A36" s="8" t="s">
        <v>22</v>
      </c>
      <c r="C36" s="7">
        <v>0</v>
      </c>
      <c r="E36" s="7">
        <v>83457953</v>
      </c>
      <c r="G36" s="7">
        <v>0</v>
      </c>
      <c r="I36" s="7">
        <v>83457953</v>
      </c>
      <c r="K36" s="10">
        <f t="shared" si="0"/>
        <v>1.2429407729331121E-3</v>
      </c>
      <c r="M36" s="7">
        <v>0</v>
      </c>
      <c r="O36" s="7">
        <v>-213497088</v>
      </c>
      <c r="Q36" s="7">
        <v>0</v>
      </c>
      <c r="S36" s="7">
        <v>-213497088</v>
      </c>
      <c r="U36" s="10">
        <f t="shared" si="1"/>
        <v>-5.3007788212893073E-3</v>
      </c>
    </row>
    <row r="37" spans="1:21" ht="21" x14ac:dyDescent="0.55000000000000004">
      <c r="A37" s="8" t="s">
        <v>30</v>
      </c>
      <c r="C37" s="7">
        <v>0</v>
      </c>
      <c r="E37" s="7">
        <v>247704345</v>
      </c>
      <c r="G37" s="7">
        <v>0</v>
      </c>
      <c r="I37" s="7">
        <v>247704345</v>
      </c>
      <c r="K37" s="10">
        <f t="shared" si="0"/>
        <v>3.6890651994926148E-3</v>
      </c>
      <c r="M37" s="7">
        <v>0</v>
      </c>
      <c r="O37" s="7">
        <v>-10721031368</v>
      </c>
      <c r="Q37" s="7">
        <v>0</v>
      </c>
      <c r="S37" s="7">
        <v>-10721031368</v>
      </c>
      <c r="U37" s="10">
        <f t="shared" si="1"/>
        <v>-0.26618543864107752</v>
      </c>
    </row>
    <row r="38" spans="1:21" ht="21" x14ac:dyDescent="0.55000000000000004">
      <c r="A38" s="8" t="s">
        <v>40</v>
      </c>
      <c r="C38" s="7">
        <v>0</v>
      </c>
      <c r="E38" s="7">
        <v>81341382</v>
      </c>
      <c r="G38" s="7">
        <v>0</v>
      </c>
      <c r="I38" s="7">
        <v>81341382</v>
      </c>
      <c r="K38" s="10">
        <f t="shared" si="0"/>
        <v>1.2114186435237338E-3</v>
      </c>
      <c r="M38" s="7">
        <v>0</v>
      </c>
      <c r="O38" s="7">
        <v>13270667</v>
      </c>
      <c r="Q38" s="7">
        <v>0</v>
      </c>
      <c r="S38" s="7">
        <v>13270667</v>
      </c>
      <c r="U38" s="10">
        <f t="shared" si="1"/>
        <v>3.2948866533478386E-4</v>
      </c>
    </row>
    <row r="39" spans="1:21" ht="19.5" thickBot="1" x14ac:dyDescent="0.5">
      <c r="C39" s="9">
        <f>SUM(C8:C38)</f>
        <v>9894395661</v>
      </c>
      <c r="E39" s="9">
        <f>SUM(E8:E38)</f>
        <v>57251163337</v>
      </c>
      <c r="G39" s="9">
        <f>SUM(G8:G38)</f>
        <v>0</v>
      </c>
      <c r="I39" s="9">
        <f>SUM(I8:I38)</f>
        <v>67145558998</v>
      </c>
      <c r="K39" s="11">
        <f>SUM(K8:K38)</f>
        <v>0.99999999999999978</v>
      </c>
      <c r="M39" s="9">
        <f>SUM(M8:M38)</f>
        <v>27372346798</v>
      </c>
      <c r="O39" s="9">
        <f>SUM(O8:O38)</f>
        <v>12904204101</v>
      </c>
      <c r="Q39" s="9">
        <f>SUM(Q8:Q38)</f>
        <v>0</v>
      </c>
      <c r="S39" s="9">
        <f>SUM(S8:S38)</f>
        <v>40276550899</v>
      </c>
      <c r="U39" s="11">
        <f>SUM(U8:U38)</f>
        <v>0.99999999999999989</v>
      </c>
    </row>
    <row r="40" spans="1:21" ht="19.5" thickTop="1" x14ac:dyDescent="0.45"/>
  </sheetData>
  <sheetProtection algorithmName="SHA-512" hashValue="yty+LCf8KyWZTIq9pH4C1JWR6FYI/bW2GlYOT9K6w89cVNpIcqYhN+HoEOqKoz7s/NRehuJ6Q3/GDHtsS8/aOA==" saltValue="rTCjUovo5A5b9VhHI21+Lw==" spinCount="100000" sheet="1" objects="1" scenarios="1" selectLockedCells="1" autoFilter="0" selectUnlockedCells="1"/>
  <mergeCells count="16">
    <mergeCell ref="A4:U4"/>
    <mergeCell ref="A3:U3"/>
    <mergeCell ref="A2:U2"/>
    <mergeCell ref="S7"/>
    <mergeCell ref="U7"/>
    <mergeCell ref="M6:U6"/>
    <mergeCell ref="K7"/>
    <mergeCell ref="C6:K6"/>
    <mergeCell ref="M7"/>
    <mergeCell ref="O7"/>
    <mergeCell ref="Q7"/>
    <mergeCell ref="A6:A7"/>
    <mergeCell ref="C7"/>
    <mergeCell ref="E7"/>
    <mergeCell ref="G7"/>
    <mergeCell ref="I7"/>
  </mergeCells>
  <pageMargins left="0.7" right="0.7" top="0.75" bottom="0.75" header="0.3" footer="0.3"/>
  <pageSetup paperSize="9" scale="3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11</vt:i4>
      </vt:variant>
    </vt:vector>
  </HeadingPairs>
  <TitlesOfParts>
    <vt:vector size="24" baseType="lpstr">
      <vt:lpstr>سهام</vt:lpstr>
      <vt:lpstr>تبعی</vt:lpstr>
      <vt:lpstr>اوراق مشارکت</vt:lpstr>
      <vt:lpstr>سپرده</vt:lpstr>
      <vt:lpstr>سود اوراق بهادار و سپرده بانکی</vt:lpstr>
      <vt:lpstr>درآمد سود سهام</vt:lpstr>
      <vt:lpstr>درآمد ناشی از تغییر قیمت اوراق</vt:lpstr>
      <vt:lpstr>درآمد ناشی از فروش</vt:lpstr>
      <vt:lpstr>سرمایه‌گذاری در سهام</vt:lpstr>
      <vt:lpstr>سرمایه‌گذاری در اوراق بهادار</vt:lpstr>
      <vt:lpstr>درآمد سپرده بانکی</vt:lpstr>
      <vt:lpstr>سایر درآمدها</vt:lpstr>
      <vt:lpstr>جمع درآمدها</vt:lpstr>
      <vt:lpstr>'اوراق مشارکت'!Print_Area</vt:lpstr>
      <vt:lpstr>'جمع درآمدها'!Print_Area</vt:lpstr>
      <vt:lpstr>'درآمد سپرده بانکی'!Print_Area</vt:lpstr>
      <vt:lpstr>'درآمد سود سهام'!Print_Area</vt:lpstr>
      <vt:lpstr>'درآمد ناشی از تغییر قیمت اوراق'!Print_Area</vt:lpstr>
      <vt:lpstr>'درآمد ناشی از فروش'!Print_Area</vt:lpstr>
      <vt:lpstr>سپرده!Print_Area</vt:lpstr>
      <vt:lpstr>'سرمایه‌گذاری در اوراق بهادار'!Print_Area</vt:lpstr>
      <vt:lpstr>'سرمایه‌گذاری در سهام'!Print_Area</vt:lpstr>
      <vt:lpstr>سهام!Print_Area</vt:lpstr>
      <vt:lpstr>'سود اوراق بهادار و سپرده بانکی'!Print_Area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Yaser 2081. Mahmoudijam</dc:creator>
  <cp:lastModifiedBy>Marjan 2289. Seraj</cp:lastModifiedBy>
  <dcterms:created xsi:type="dcterms:W3CDTF">2021-08-01T07:49:14Z</dcterms:created>
  <dcterms:modified xsi:type="dcterms:W3CDTF">2021-08-01T12:30:28Z</dcterms:modified>
</cp:coreProperties>
</file>