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5\"/>
    </mc:Choice>
  </mc:AlternateContent>
  <bookViews>
    <workbookView xWindow="0" yWindow="0" windowWidth="9510" windowHeight="12345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2">'اوراق مشارکت'!$A$1:$AK$16</definedName>
    <definedName name="_xlnm.Print_Area" localSheetId="12">'جمع درآمدها'!$A$1:$G$11</definedName>
    <definedName name="_xlnm.Print_Area" localSheetId="10">'درآمد سپرده بانکی'!$A$1:$K$27</definedName>
    <definedName name="_xlnm.Print_Area" localSheetId="5">'درآمد سود سهام'!$A$1:$S$32</definedName>
    <definedName name="_xlnm.Print_Area" localSheetId="6">'درآمد ناشی از تغییر قیمت اوراق'!$A$1:$Q$47</definedName>
    <definedName name="_xlnm.Print_Area" localSheetId="7">'درآمد ناشی از فروش'!$A$1:$Q$15</definedName>
    <definedName name="_xlnm.Print_Area" localSheetId="11">'سایر درآمدها'!$A$1:$E$13</definedName>
    <definedName name="_xlnm.Print_Area" localSheetId="3">سپرده!$A$1:$S$30</definedName>
    <definedName name="_xlnm.Print_Area" localSheetId="9">'سرمایه‌گذاری در اوراق بهادار'!$A$1:$Q$19</definedName>
    <definedName name="_xlnm.Print_Area" localSheetId="8">'سرمایه‌گذاری در سهام'!$A$1:$U$41</definedName>
    <definedName name="_xlnm.Print_Area" localSheetId="4">'سود اوراق بهادار و سپرده بانکی'!$A$1:$S$34</definedName>
    <definedName name="_xlnm.Print_Area" localSheetId="0">سهام!$A$1:$Y$42</definedName>
  </definedNames>
  <calcPr calcId="152511"/>
</workbook>
</file>

<file path=xl/calcChain.xml><?xml version="1.0" encoding="utf-8"?>
<calcChain xmlns="http://schemas.openxmlformats.org/spreadsheetml/2006/main">
  <c r="C10" i="15" l="1"/>
  <c r="E10" i="15"/>
  <c r="G10" i="15" s="1"/>
  <c r="C12" i="14"/>
  <c r="E12" i="14"/>
  <c r="K26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I26" i="13"/>
  <c r="K8" i="13" s="1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8" i="13"/>
  <c r="E26" i="13"/>
  <c r="C18" i="12"/>
  <c r="E18" i="12"/>
  <c r="G18" i="12"/>
  <c r="I18" i="12"/>
  <c r="K18" i="12"/>
  <c r="M18" i="12"/>
  <c r="O18" i="12"/>
  <c r="Q18" i="12"/>
  <c r="U4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8" i="11"/>
  <c r="K4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8" i="11"/>
  <c r="C40" i="11"/>
  <c r="E40" i="11"/>
  <c r="G40" i="11"/>
  <c r="I40" i="11"/>
  <c r="M40" i="11"/>
  <c r="O40" i="11"/>
  <c r="Q40" i="11"/>
  <c r="S40" i="11"/>
  <c r="C14" i="10"/>
  <c r="E14" i="10"/>
  <c r="G14" i="10"/>
  <c r="I14" i="10"/>
  <c r="K14" i="10"/>
  <c r="M14" i="10"/>
  <c r="O14" i="10"/>
  <c r="Q14" i="10"/>
  <c r="C46" i="9"/>
  <c r="E46" i="9"/>
  <c r="G46" i="9"/>
  <c r="I46" i="9"/>
  <c r="K46" i="9"/>
  <c r="M46" i="9"/>
  <c r="O46" i="9"/>
  <c r="Q46" i="9"/>
  <c r="I31" i="8"/>
  <c r="K31" i="8"/>
  <c r="M31" i="8"/>
  <c r="O31" i="8"/>
  <c r="Q31" i="8"/>
  <c r="S31" i="8"/>
  <c r="I33" i="7"/>
  <c r="K33" i="7"/>
  <c r="M33" i="7"/>
  <c r="O33" i="7"/>
  <c r="Q33" i="7"/>
  <c r="S33" i="7"/>
  <c r="S9" i="6"/>
  <c r="S10" i="6"/>
  <c r="S11" i="6"/>
  <c r="S12" i="6"/>
  <c r="S13" i="6"/>
  <c r="S14" i="6"/>
  <c r="S15" i="6"/>
  <c r="S16" i="6"/>
  <c r="S29" i="6" s="1"/>
  <c r="S17" i="6"/>
  <c r="S18" i="6"/>
  <c r="S19" i="6"/>
  <c r="S20" i="6"/>
  <c r="S21" i="6"/>
  <c r="S22" i="6"/>
  <c r="S23" i="6"/>
  <c r="S24" i="6"/>
  <c r="S25" i="6"/>
  <c r="S26" i="6"/>
  <c r="S27" i="6"/>
  <c r="S28" i="6"/>
  <c r="S8" i="6"/>
  <c r="Q29" i="6"/>
  <c r="O29" i="6"/>
  <c r="M29" i="6"/>
  <c r="K29" i="6"/>
  <c r="O16" i="3"/>
  <c r="Q16" i="3"/>
  <c r="S16" i="3"/>
  <c r="U16" i="3"/>
  <c r="W16" i="3"/>
  <c r="Y16" i="3"/>
  <c r="AA16" i="3"/>
  <c r="AC16" i="3"/>
  <c r="AE16" i="3"/>
  <c r="AG16" i="3"/>
  <c r="AI16" i="3"/>
  <c r="AK10" i="3"/>
  <c r="AK11" i="3"/>
  <c r="AK12" i="3"/>
  <c r="AK13" i="3"/>
  <c r="AK14" i="3"/>
  <c r="AK15" i="3"/>
  <c r="AK9" i="3"/>
  <c r="AK16" i="3" s="1"/>
  <c r="Y10" i="1"/>
  <c r="Y11" i="1"/>
  <c r="Y12" i="1"/>
  <c r="Y13" i="1"/>
  <c r="AK13" i="1" s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9" i="1"/>
  <c r="Y40" i="1" s="1"/>
  <c r="C40" i="1"/>
  <c r="E40" i="1"/>
  <c r="G40" i="1"/>
  <c r="I40" i="1"/>
  <c r="K40" i="1"/>
  <c r="M40" i="1"/>
  <c r="O40" i="1"/>
  <c r="Q40" i="1"/>
  <c r="S40" i="1"/>
  <c r="U40" i="1"/>
  <c r="W40" i="1"/>
</calcChain>
</file>

<file path=xl/sharedStrings.xml><?xml version="1.0" encoding="utf-8"?>
<sst xmlns="http://schemas.openxmlformats.org/spreadsheetml/2006/main" count="797" uniqueCount="205">
  <si>
    <t>صندوق سرمایه‌گذاری پاداش سهامداری توسعه یکم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</si>
  <si>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</si>
  <si>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</si>
  <si>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</si>
  <si>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</si>
  <si>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</si>
  <si>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</si>
  <si>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</si>
  <si>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</si>
  <si>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</si>
  <si>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</si>
  <si>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</si>
  <si>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</si>
  <si>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</si>
  <si>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</si>
  <si>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</si>
  <si>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</si>
  <si>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</si>
  <si>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</si>
  <si>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</si>
  <si>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</si>
  <si>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</si>
  <si>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</si>
  <si>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</si>
  <si>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</si>
  <si>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</si>
  <si>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</si>
  <si>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</si>
  <si>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</si>
  <si>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ح . پدیده شیمی قرن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</si>
  <si>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</si>
  <si>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</si>
  <si>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</si>
  <si>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</si>
  <si>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</si>
  <si>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</si>
  <si>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</si>
  <si>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</si>
  <si>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</si>
  <si>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</si>
  <si>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</si>
  <si>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</si>
  <si>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</si>
  <si>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</si>
  <si>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</si>
  <si>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</si>
  <si>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سپید ماکیان</t>
  </si>
  <si>
    <t>تعداد اوراق تبعی</t>
  </si>
  <si>
    <t>قیمت اعمال</t>
  </si>
  <si>
    <t>تاریخ اعمال</t>
  </si>
  <si>
    <t>نرخ موثر</t>
  </si>
  <si>
    <t>اختیارف ت کویر-19049-01/10/05</t>
  </si>
  <si>
    <t>1401/10/05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</si>
  <si>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</si>
  <si>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</si>
  <si>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</si>
  <si>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</si>
  <si>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</si>
  <si>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</si>
  <si>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</si>
  <si>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</si>
  <si>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</si>
  <si>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</si>
  <si>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</si>
  <si>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</si>
  <si>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</si>
  <si>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</si>
  <si>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</si>
  <si>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سلامت6واجدشرایط خاص1400</t>
  </si>
  <si>
    <t>1396/09/22</t>
  </si>
  <si>
    <t>1400/09/22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</si>
  <si>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</si>
  <si>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</si>
  <si>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</si>
  <si>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</si>
  <si>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</si>
  <si>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</si>
  <si>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</si>
  <si>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</si>
  <si>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</si>
  <si>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</si>
  <si>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</si>
  <si>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</si>
  <si>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</si>
  <si>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</si>
  <si>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</si>
  <si>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</si>
  <si>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</si>
  <si>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</si>
  <si>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</si>
  <si>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</si>
  <si>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</si>
  <si>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</si>
  <si>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</si>
  <si>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</si>
  <si>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</si>
  <si>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</si>
  <si>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</si>
  <si>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</si>
  <si>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</si>
  <si>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</si>
  <si>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</si>
  <si>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</si>
  <si>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</si>
  <si>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</si>
  <si>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</si>
  <si>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</si>
  <si>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</si>
  <si>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</si>
  <si>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</si>
  <si>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</si>
  <si>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</si>
  <si>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بانک ایران زمین شیخ بهایی</t>
  </si>
  <si>
    <t>109-840-1285376-1</t>
  </si>
  <si>
    <t>107-840-1285376-1</t>
  </si>
  <si>
    <t>0302081208005</t>
  </si>
  <si>
    <t>1398/06/12</t>
  </si>
  <si>
    <t>بانک پاسارگاد شهران</t>
  </si>
  <si>
    <t>308-8100-140699480-1</t>
  </si>
  <si>
    <t>1398/07/06</t>
  </si>
  <si>
    <t>107-13-1285376-1</t>
  </si>
  <si>
    <t>1398/07/23</t>
  </si>
  <si>
    <t>109-13-1285376-1</t>
  </si>
  <si>
    <t>بانک پارسیان اوین</t>
  </si>
  <si>
    <t>47000991167603</t>
  </si>
  <si>
    <t>1398/10/08</t>
  </si>
  <si>
    <t>155-1197-654551-4</t>
  </si>
  <si>
    <t>1399/01/31</t>
  </si>
  <si>
    <t>155-1197-654551-5</t>
  </si>
  <si>
    <t>بانک کشاورزی مرکزی</t>
  </si>
  <si>
    <t>964276858</t>
  </si>
  <si>
    <t>1399/07/23</t>
  </si>
  <si>
    <t>964330158</t>
  </si>
  <si>
    <t>308-420-14069480-1</t>
  </si>
  <si>
    <t>1399/09/01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</si>
  <si>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</si>
  <si>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</si>
  <si>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</si>
  <si>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</si>
  <si>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</si>
  <si>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</si>
  <si>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</si>
  <si>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</si>
  <si>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</si>
  <si>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</si>
  <si>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</si>
  <si>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</si>
  <si>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</si>
  <si>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</si>
  <si>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</si>
  <si>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</si>
  <si>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</si>
  <si>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</si>
  <si>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</si>
  <si>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</si>
  <si>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</si>
  <si>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صکوک مرابحه سایپا412-3ماهه 16%</t>
  </si>
  <si>
    <t>1401/12/20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</si>
  <si>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</si>
  <si>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</si>
  <si>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</si>
  <si>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</si>
  <si>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</si>
  <si>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</si>
  <si>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</si>
  <si>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</si>
  <si>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</si>
  <si>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1400/04/29</t>
  </si>
  <si>
    <t>1400/04/28</t>
  </si>
  <si>
    <t>1400/04/12</t>
  </si>
  <si>
    <t>1400/04/02</t>
  </si>
  <si>
    <t>1400/05/13</t>
  </si>
  <si>
    <t>1399/12/16</t>
  </si>
  <si>
    <t>1400/04/19</t>
  </si>
  <si>
    <t>1400/02/20</t>
  </si>
  <si>
    <t>1400/04/06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</si>
  <si>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</si>
  <si>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</si>
  <si>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</si>
  <si>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</si>
  <si>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</si>
  <si>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</si>
  <si>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</si>
  <si>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</si>
  <si>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</si>
  <si>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</si>
  <si>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</si>
  <si>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</si>
  <si>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</si>
  <si>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</si>
  <si>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</si>
  <si>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109-985-1285376-1</t>
  </si>
  <si>
    <t>155-1197-654551-6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</si>
  <si>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</si>
  <si>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</si>
  <si>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</si>
  <si>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</si>
  <si>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57.90 %</t>
  </si>
  <si>
    <t>1.67 %</t>
  </si>
  <si>
    <t>سرمایه‌گذاری در اوراق بهادار</t>
  </si>
  <si>
    <t>21.55 %</t>
  </si>
  <si>
    <t>0.62 %</t>
  </si>
  <si>
    <t>درآمد سپرده بانکی</t>
  </si>
  <si>
    <t>20.31 %</t>
  </si>
  <si>
    <t>0.58 %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</si>
</sst>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1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1"/>
  <sheetViews>
    <sheetView rightToLeft="1" tabSelected="1" view="pageBreakPreview" topLeftCell="A4" zoomScale="60" zoomScaleNormal="100" workbookViewId="0">
      <selection activeCell="C46" sqref="C46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285156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37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D3" s="1">
        <v>6083082209313</v>
      </c>
    </row>
    <row r="4" spans="1:3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37" ht="30" x14ac:dyDescent="0.25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37" ht="30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37" ht="30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37" ht="21" x14ac:dyDescent="0.25">
      <c r="A9" s="2" t="s">
        <v>15</v>
      </c>
      <c r="C9" s="1">
        <v>6290000</v>
      </c>
      <c r="E9" s="1">
        <v>199767895368</v>
      </c>
      <c r="G9" s="1">
        <v>122206568602.5</v>
      </c>
      <c r="I9" s="1">
        <v>0</v>
      </c>
      <c r="K9" s="1">
        <v>0</v>
      </c>
      <c r="M9" s="1">
        <v>0</v>
      </c>
      <c r="O9" s="1">
        <v>0</v>
      </c>
      <c r="Q9" s="1">
        <v>6290000</v>
      </c>
      <c r="S9" s="1">
        <v>22360</v>
      </c>
      <c r="U9" s="1">
        <v>199767895368</v>
      </c>
      <c r="W9" s="1">
        <v>139807565820</v>
      </c>
      <c r="Y9" s="6">
        <f>W9/$AD$3</f>
        <v>2.2983014368268637E-2</v>
      </c>
    </row>
    <row r="10" spans="1:37" ht="21" x14ac:dyDescent="0.25">
      <c r="A10" s="2" t="s">
        <v>16</v>
      </c>
      <c r="C10" s="1">
        <v>100000</v>
      </c>
      <c r="E10" s="1">
        <v>4985722913</v>
      </c>
      <c r="G10" s="1">
        <v>2700038610</v>
      </c>
      <c r="I10" s="1">
        <v>0</v>
      </c>
      <c r="K10" s="1">
        <v>0</v>
      </c>
      <c r="M10" s="1">
        <v>0</v>
      </c>
      <c r="O10" s="1">
        <v>0</v>
      </c>
      <c r="Q10" s="1">
        <v>100000</v>
      </c>
      <c r="S10" s="1">
        <v>25893</v>
      </c>
      <c r="U10" s="1">
        <v>4985722913</v>
      </c>
      <c r="W10" s="1">
        <v>2573893665</v>
      </c>
      <c r="Y10" s="6">
        <f t="shared" ref="Y10:Y39" si="0">W10/$AD$3</f>
        <v>4.2312327475361962E-4</v>
      </c>
    </row>
    <row r="11" spans="1:37" ht="21" x14ac:dyDescent="0.25">
      <c r="A11" s="2" t="s">
        <v>17</v>
      </c>
      <c r="C11" s="1">
        <v>355000</v>
      </c>
      <c r="E11" s="1">
        <v>1237547277</v>
      </c>
      <c r="G11" s="1">
        <v>714597693.75</v>
      </c>
      <c r="I11" s="1">
        <v>0</v>
      </c>
      <c r="K11" s="1">
        <v>0</v>
      </c>
      <c r="M11" s="1">
        <v>0</v>
      </c>
      <c r="O11" s="1">
        <v>0</v>
      </c>
      <c r="Q11" s="1">
        <v>355000</v>
      </c>
      <c r="S11" s="1">
        <v>2302</v>
      </c>
      <c r="U11" s="1">
        <v>1237547277</v>
      </c>
      <c r="W11" s="1">
        <v>812347600.5</v>
      </c>
      <c r="Y11" s="6">
        <f t="shared" si="0"/>
        <v>1.3354210456934518E-4</v>
      </c>
    </row>
    <row r="12" spans="1:37" ht="21" x14ac:dyDescent="0.25">
      <c r="A12" s="2" t="s">
        <v>18</v>
      </c>
      <c r="C12" s="1">
        <v>830000</v>
      </c>
      <c r="E12" s="1">
        <v>2826893521</v>
      </c>
      <c r="G12" s="1">
        <v>2258193325.5</v>
      </c>
      <c r="I12" s="1">
        <v>0</v>
      </c>
      <c r="K12" s="1">
        <v>0</v>
      </c>
      <c r="M12" s="1">
        <v>0</v>
      </c>
      <c r="O12" s="1">
        <v>0</v>
      </c>
      <c r="Q12" s="1">
        <v>830000</v>
      </c>
      <c r="S12" s="1">
        <v>2737</v>
      </c>
      <c r="U12" s="1">
        <v>2826893521</v>
      </c>
      <c r="W12" s="1">
        <v>2258193325.5</v>
      </c>
      <c r="Y12" s="6">
        <f t="shared" si="0"/>
        <v>3.7122518614704562E-4</v>
      </c>
    </row>
    <row r="13" spans="1:37" ht="21" x14ac:dyDescent="0.25">
      <c r="A13" s="2" t="s">
        <v>19</v>
      </c>
      <c r="C13" s="1">
        <v>350000</v>
      </c>
      <c r="E13" s="1">
        <v>1456137769</v>
      </c>
      <c r="G13" s="1">
        <v>775160190</v>
      </c>
      <c r="I13" s="1">
        <v>0</v>
      </c>
      <c r="K13" s="1">
        <v>0</v>
      </c>
      <c r="M13" s="1">
        <v>0</v>
      </c>
      <c r="O13" s="1">
        <v>0</v>
      </c>
      <c r="Q13" s="1">
        <v>350000</v>
      </c>
      <c r="S13" s="1">
        <v>2522</v>
      </c>
      <c r="U13" s="1">
        <v>1456137769</v>
      </c>
      <c r="W13" s="1">
        <v>877447935</v>
      </c>
      <c r="Y13" s="6">
        <f t="shared" si="0"/>
        <v>1.4424397119878733E-4</v>
      </c>
      <c r="AK13" s="1">
        <f>SUM(W13:AJ13)</f>
        <v>877447935.00014424</v>
      </c>
    </row>
    <row r="14" spans="1:37" ht="21" x14ac:dyDescent="0.25">
      <c r="A14" s="2" t="s">
        <v>20</v>
      </c>
      <c r="C14" s="1">
        <v>242500</v>
      </c>
      <c r="E14" s="1">
        <v>1439509450</v>
      </c>
      <c r="G14" s="1">
        <v>933855302.25</v>
      </c>
      <c r="I14" s="1">
        <v>0</v>
      </c>
      <c r="K14" s="1">
        <v>0</v>
      </c>
      <c r="M14" s="1">
        <v>0</v>
      </c>
      <c r="O14" s="1">
        <v>0</v>
      </c>
      <c r="Q14" s="1">
        <v>242500</v>
      </c>
      <c r="S14" s="1">
        <v>4130</v>
      </c>
      <c r="U14" s="1">
        <v>1439509450</v>
      </c>
      <c r="W14" s="1">
        <v>995565926.25</v>
      </c>
      <c r="Y14" s="6">
        <f t="shared" si="0"/>
        <v>1.6366142886016256E-4</v>
      </c>
    </row>
    <row r="15" spans="1:37" ht="21" x14ac:dyDescent="0.25">
      <c r="A15" s="2" t="s">
        <v>21</v>
      </c>
      <c r="C15" s="1">
        <v>390500</v>
      </c>
      <c r="E15" s="1">
        <v>2129882534</v>
      </c>
      <c r="G15" s="1">
        <v>1098539565.75</v>
      </c>
      <c r="I15" s="1">
        <v>0</v>
      </c>
      <c r="K15" s="1">
        <v>0</v>
      </c>
      <c r="M15" s="1">
        <v>0</v>
      </c>
      <c r="O15" s="1">
        <v>0</v>
      </c>
      <c r="Q15" s="1">
        <v>390500</v>
      </c>
      <c r="S15" s="1">
        <v>2994</v>
      </c>
      <c r="U15" s="1">
        <v>2129882534</v>
      </c>
      <c r="W15" s="1">
        <v>1162200515.8499999</v>
      </c>
      <c r="Y15" s="6">
        <f t="shared" si="0"/>
        <v>1.9105454699768957E-4</v>
      </c>
    </row>
    <row r="16" spans="1:37" ht="21" x14ac:dyDescent="0.25">
      <c r="A16" s="2" t="s">
        <v>22</v>
      </c>
      <c r="C16" s="1">
        <v>2201999</v>
      </c>
      <c r="E16" s="1">
        <v>10006384735</v>
      </c>
      <c r="G16" s="1">
        <v>9401313070.0552502</v>
      </c>
      <c r="I16" s="1">
        <v>0</v>
      </c>
      <c r="K16" s="1">
        <v>0</v>
      </c>
      <c r="M16" s="1">
        <v>0</v>
      </c>
      <c r="O16" s="1">
        <v>0</v>
      </c>
      <c r="Q16" s="1">
        <v>2201999</v>
      </c>
      <c r="S16" s="1">
        <v>4011</v>
      </c>
      <c r="U16" s="1">
        <v>10006384735</v>
      </c>
      <c r="W16" s="1">
        <v>8779666291.9654503</v>
      </c>
      <c r="Y16" s="6">
        <f t="shared" si="0"/>
        <v>1.4432923951815198E-3</v>
      </c>
    </row>
    <row r="17" spans="1:25" ht="21" x14ac:dyDescent="0.25">
      <c r="A17" s="2" t="s">
        <v>23</v>
      </c>
      <c r="C17" s="1">
        <v>100588</v>
      </c>
      <c r="E17" s="1">
        <v>1979585329</v>
      </c>
      <c r="G17" s="1">
        <v>1241869607.388</v>
      </c>
      <c r="I17" s="1">
        <v>0</v>
      </c>
      <c r="K17" s="1">
        <v>0</v>
      </c>
      <c r="M17" s="1">
        <v>0</v>
      </c>
      <c r="O17" s="1">
        <v>0</v>
      </c>
      <c r="Q17" s="1">
        <v>100588</v>
      </c>
      <c r="S17" s="1">
        <v>14850</v>
      </c>
      <c r="U17" s="1">
        <v>1979585329</v>
      </c>
      <c r="W17" s="1">
        <v>1484844095.79</v>
      </c>
      <c r="Y17" s="6">
        <f t="shared" si="0"/>
        <v>2.4409403731495723E-4</v>
      </c>
    </row>
    <row r="18" spans="1:25" ht="21" x14ac:dyDescent="0.25">
      <c r="A18" s="2" t="s">
        <v>24</v>
      </c>
      <c r="C18" s="1">
        <v>115056</v>
      </c>
      <c r="E18" s="1">
        <v>2358866490</v>
      </c>
      <c r="G18" s="1">
        <v>1131133312.152</v>
      </c>
      <c r="I18" s="1">
        <v>0</v>
      </c>
      <c r="K18" s="1">
        <v>0</v>
      </c>
      <c r="M18" s="1">
        <v>0</v>
      </c>
      <c r="O18" s="1">
        <v>0</v>
      </c>
      <c r="Q18" s="1">
        <v>115056</v>
      </c>
      <c r="S18" s="1">
        <v>11200</v>
      </c>
      <c r="U18" s="1">
        <v>2358866490</v>
      </c>
      <c r="W18" s="1">
        <v>1280959868.1600001</v>
      </c>
      <c r="Y18" s="6">
        <f t="shared" si="0"/>
        <v>2.1057743822677465E-4</v>
      </c>
    </row>
    <row r="19" spans="1:25" ht="21" x14ac:dyDescent="0.25">
      <c r="A19" s="2" t="s">
        <v>25</v>
      </c>
      <c r="C19" s="1">
        <v>700000</v>
      </c>
      <c r="E19" s="1">
        <v>21285477371</v>
      </c>
      <c r="G19" s="1">
        <v>23519223000</v>
      </c>
      <c r="I19" s="1">
        <v>700000</v>
      </c>
      <c r="K19" s="1">
        <v>0</v>
      </c>
      <c r="M19" s="1">
        <v>0</v>
      </c>
      <c r="O19" s="1">
        <v>0</v>
      </c>
      <c r="Q19" s="1">
        <v>1400000</v>
      </c>
      <c r="S19" s="1">
        <v>31700</v>
      </c>
      <c r="U19" s="1">
        <v>42569677371</v>
      </c>
      <c r="W19" s="1">
        <v>44115939000</v>
      </c>
      <c r="Y19" s="6">
        <f t="shared" si="0"/>
        <v>7.2522345551174596E-3</v>
      </c>
    </row>
    <row r="20" spans="1:25" ht="21" x14ac:dyDescent="0.25">
      <c r="A20" s="2" t="s">
        <v>26</v>
      </c>
      <c r="C20" s="1">
        <v>500000</v>
      </c>
      <c r="E20" s="1">
        <v>42461728116</v>
      </c>
      <c r="G20" s="1">
        <v>40457835000</v>
      </c>
      <c r="I20" s="1">
        <v>0</v>
      </c>
      <c r="K20" s="1">
        <v>0</v>
      </c>
      <c r="M20" s="1">
        <v>0</v>
      </c>
      <c r="O20" s="1">
        <v>0</v>
      </c>
      <c r="Q20" s="1">
        <v>500000</v>
      </c>
      <c r="S20" s="1">
        <v>119870</v>
      </c>
      <c r="U20" s="1">
        <v>42461728116</v>
      </c>
      <c r="W20" s="1">
        <v>59578386750</v>
      </c>
      <c r="Y20" s="6">
        <f t="shared" si="0"/>
        <v>9.7941117183633387E-3</v>
      </c>
    </row>
    <row r="21" spans="1:25" ht="21" x14ac:dyDescent="0.25">
      <c r="A21" s="2" t="s">
        <v>27</v>
      </c>
      <c r="C21" s="1">
        <v>544352</v>
      </c>
      <c r="E21" s="1">
        <v>2621161726</v>
      </c>
      <c r="G21" s="1">
        <v>1399859604.1872001</v>
      </c>
      <c r="I21" s="1">
        <v>0</v>
      </c>
      <c r="K21" s="1">
        <v>0</v>
      </c>
      <c r="M21" s="1">
        <v>0</v>
      </c>
      <c r="O21" s="1">
        <v>0</v>
      </c>
      <c r="Q21" s="1">
        <v>544352</v>
      </c>
      <c r="S21" s="1">
        <v>2848</v>
      </c>
      <c r="U21" s="1">
        <v>2621161726</v>
      </c>
      <c r="W21" s="1">
        <v>1541090124.7488</v>
      </c>
      <c r="Y21" s="6">
        <f t="shared" si="0"/>
        <v>2.5334034157707772E-4</v>
      </c>
    </row>
    <row r="22" spans="1:25" ht="21" x14ac:dyDescent="0.25">
      <c r="A22" s="2" t="s">
        <v>28</v>
      </c>
      <c r="C22" s="1">
        <v>9920294</v>
      </c>
      <c r="E22" s="1">
        <v>137007078216</v>
      </c>
      <c r="G22" s="1">
        <v>137061767416.479</v>
      </c>
      <c r="I22" s="1">
        <v>0</v>
      </c>
      <c r="K22" s="1">
        <v>0</v>
      </c>
      <c r="M22" s="1">
        <v>0</v>
      </c>
      <c r="O22" s="1">
        <v>0</v>
      </c>
      <c r="Q22" s="1">
        <v>9920294</v>
      </c>
      <c r="S22" s="1">
        <v>14460</v>
      </c>
      <c r="U22" s="1">
        <v>137007078216</v>
      </c>
      <c r="W22" s="1">
        <v>142593938905.12201</v>
      </c>
      <c r="Y22" s="6">
        <f t="shared" si="0"/>
        <v>2.3441067208793489E-2</v>
      </c>
    </row>
    <row r="23" spans="1:25" ht="21" x14ac:dyDescent="0.25">
      <c r="A23" s="2" t="s">
        <v>30</v>
      </c>
      <c r="C23" s="1">
        <v>6734784</v>
      </c>
      <c r="E23" s="1">
        <v>23874685082</v>
      </c>
      <c r="G23" s="1">
        <v>25828199031.801601</v>
      </c>
      <c r="I23" s="1">
        <v>0</v>
      </c>
      <c r="K23" s="1">
        <v>0</v>
      </c>
      <c r="M23" s="1">
        <v>0</v>
      </c>
      <c r="O23" s="1">
        <v>0</v>
      </c>
      <c r="Q23" s="1">
        <v>6734784</v>
      </c>
      <c r="S23" s="1">
        <v>4189</v>
      </c>
      <c r="U23" s="1">
        <v>23874685082</v>
      </c>
      <c r="W23" s="1">
        <v>28044148715.452801</v>
      </c>
      <c r="Y23" s="6">
        <f t="shared" si="0"/>
        <v>4.6101873606965438E-3</v>
      </c>
    </row>
    <row r="24" spans="1:25" ht="21" x14ac:dyDescent="0.25">
      <c r="A24" s="2" t="s">
        <v>31</v>
      </c>
      <c r="C24" s="1">
        <v>85000</v>
      </c>
      <c r="E24" s="1">
        <v>1645857472</v>
      </c>
      <c r="G24" s="1">
        <v>1215872257.5</v>
      </c>
      <c r="I24" s="1">
        <v>0</v>
      </c>
      <c r="K24" s="1">
        <v>0</v>
      </c>
      <c r="M24" s="1">
        <v>0</v>
      </c>
      <c r="O24" s="1">
        <v>0</v>
      </c>
      <c r="Q24" s="1">
        <v>85000</v>
      </c>
      <c r="S24" s="1">
        <v>14880</v>
      </c>
      <c r="U24" s="1">
        <v>1645857472</v>
      </c>
      <c r="W24" s="1">
        <v>1257274440</v>
      </c>
      <c r="Y24" s="6">
        <f t="shared" si="0"/>
        <v>2.0668378245409112E-4</v>
      </c>
    </row>
    <row r="25" spans="1:25" ht="21" x14ac:dyDescent="0.25">
      <c r="A25" s="2" t="s">
        <v>32</v>
      </c>
      <c r="C25" s="1">
        <v>1362500</v>
      </c>
      <c r="E25" s="1">
        <v>4678011702</v>
      </c>
      <c r="G25" s="1">
        <v>2447388376.875</v>
      </c>
      <c r="I25" s="1">
        <v>0</v>
      </c>
      <c r="K25" s="1">
        <v>0</v>
      </c>
      <c r="M25" s="1">
        <v>0</v>
      </c>
      <c r="O25" s="1">
        <v>0</v>
      </c>
      <c r="Q25" s="1">
        <v>1362500</v>
      </c>
      <c r="S25" s="1">
        <v>2134</v>
      </c>
      <c r="U25" s="1">
        <v>4678011702</v>
      </c>
      <c r="W25" s="1">
        <v>2890274928.75</v>
      </c>
      <c r="Y25" s="6">
        <f t="shared" si="0"/>
        <v>4.7513330073446709E-4</v>
      </c>
    </row>
    <row r="26" spans="1:25" ht="21" x14ac:dyDescent="0.25">
      <c r="A26" s="2" t="s">
        <v>33</v>
      </c>
      <c r="C26" s="1">
        <v>1775000</v>
      </c>
      <c r="E26" s="1">
        <v>43410227737</v>
      </c>
      <c r="G26" s="1">
        <v>22867126200</v>
      </c>
      <c r="I26" s="1">
        <v>0</v>
      </c>
      <c r="K26" s="1">
        <v>0</v>
      </c>
      <c r="M26" s="1">
        <v>0</v>
      </c>
      <c r="O26" s="1">
        <v>0</v>
      </c>
      <c r="Q26" s="1">
        <v>1775000</v>
      </c>
      <c r="S26" s="1">
        <v>14470</v>
      </c>
      <c r="U26" s="1">
        <v>43410227737</v>
      </c>
      <c r="W26" s="1">
        <v>25531428712.5</v>
      </c>
      <c r="Y26" s="6">
        <f t="shared" si="0"/>
        <v>4.1971204455222089E-3</v>
      </c>
    </row>
    <row r="27" spans="1:25" ht="21" x14ac:dyDescent="0.25">
      <c r="A27" s="2" t="s">
        <v>34</v>
      </c>
      <c r="C27" s="1">
        <v>5342532</v>
      </c>
      <c r="E27" s="1">
        <v>34085609513</v>
      </c>
      <c r="G27" s="1">
        <v>37541648873.687401</v>
      </c>
      <c r="I27" s="1">
        <v>0</v>
      </c>
      <c r="K27" s="1">
        <v>0</v>
      </c>
      <c r="M27" s="1">
        <v>0</v>
      </c>
      <c r="O27" s="1">
        <v>0</v>
      </c>
      <c r="Q27" s="1">
        <v>5342532</v>
      </c>
      <c r="S27" s="1">
        <v>7340</v>
      </c>
      <c r="U27" s="1">
        <v>34085609513</v>
      </c>
      <c r="W27" s="1">
        <v>38980860479.963997</v>
      </c>
      <c r="Y27" s="6">
        <f t="shared" si="0"/>
        <v>6.4080772113001491E-3</v>
      </c>
    </row>
    <row r="28" spans="1:25" ht="21" x14ac:dyDescent="0.25">
      <c r="A28" s="2" t="s">
        <v>35</v>
      </c>
      <c r="C28" s="1">
        <v>728202</v>
      </c>
      <c r="E28" s="1">
        <v>5499194314</v>
      </c>
      <c r="G28" s="1">
        <v>4777536707.46</v>
      </c>
      <c r="I28" s="1">
        <v>0</v>
      </c>
      <c r="K28" s="1">
        <v>0</v>
      </c>
      <c r="M28" s="1">
        <v>0</v>
      </c>
      <c r="O28" s="1">
        <v>0</v>
      </c>
      <c r="Q28" s="1">
        <v>728202</v>
      </c>
      <c r="S28" s="1">
        <v>7430</v>
      </c>
      <c r="U28" s="1">
        <v>5499194314</v>
      </c>
      <c r="W28" s="1">
        <v>5378348141.8830004</v>
      </c>
      <c r="Y28" s="6">
        <f t="shared" si="0"/>
        <v>8.8414852155851607E-4</v>
      </c>
    </row>
    <row r="29" spans="1:25" ht="21" x14ac:dyDescent="0.25">
      <c r="A29" s="2" t="s">
        <v>36</v>
      </c>
      <c r="C29" s="1">
        <v>450000</v>
      </c>
      <c r="E29" s="1">
        <v>3088010543</v>
      </c>
      <c r="G29" s="1">
        <v>1609913677.5</v>
      </c>
      <c r="I29" s="1">
        <v>0</v>
      </c>
      <c r="K29" s="1">
        <v>0</v>
      </c>
      <c r="M29" s="1">
        <v>0</v>
      </c>
      <c r="O29" s="1">
        <v>0</v>
      </c>
      <c r="Q29" s="1">
        <v>450000</v>
      </c>
      <c r="S29" s="1">
        <v>4440</v>
      </c>
      <c r="U29" s="1">
        <v>3088010543</v>
      </c>
      <c r="W29" s="1">
        <v>1986111900</v>
      </c>
      <c r="Y29" s="6">
        <f t="shared" si="0"/>
        <v>3.2649762598298076E-4</v>
      </c>
    </row>
    <row r="30" spans="1:25" ht="21" x14ac:dyDescent="0.25">
      <c r="A30" s="2" t="s">
        <v>37</v>
      </c>
      <c r="C30" s="1">
        <v>26238</v>
      </c>
      <c r="E30" s="1">
        <v>406809951</v>
      </c>
      <c r="G30" s="1">
        <v>275424693.98400003</v>
      </c>
      <c r="I30" s="1">
        <v>0</v>
      </c>
      <c r="K30" s="1">
        <v>0</v>
      </c>
      <c r="M30" s="1">
        <v>0</v>
      </c>
      <c r="O30" s="1">
        <v>0</v>
      </c>
      <c r="Q30" s="1">
        <v>26238</v>
      </c>
      <c r="S30" s="1">
        <v>13930</v>
      </c>
      <c r="U30" s="1">
        <v>406809951</v>
      </c>
      <c r="W30" s="1">
        <v>363320642.727</v>
      </c>
      <c r="Y30" s="6">
        <f t="shared" si="0"/>
        <v>5.9726406815736924E-5</v>
      </c>
    </row>
    <row r="31" spans="1:25" ht="21" x14ac:dyDescent="0.25">
      <c r="A31" s="2" t="s">
        <v>38</v>
      </c>
      <c r="C31" s="1">
        <v>12790864</v>
      </c>
      <c r="E31" s="1">
        <v>217528145807</v>
      </c>
      <c r="G31" s="1">
        <v>265611302123.68799</v>
      </c>
      <c r="I31" s="1">
        <v>0</v>
      </c>
      <c r="K31" s="1">
        <v>0</v>
      </c>
      <c r="M31" s="1">
        <v>0</v>
      </c>
      <c r="O31" s="1">
        <v>0</v>
      </c>
      <c r="Q31" s="1">
        <v>12790864</v>
      </c>
      <c r="S31" s="1">
        <v>22920</v>
      </c>
      <c r="U31" s="1">
        <v>217528145807</v>
      </c>
      <c r="W31" s="1">
        <v>291422261592.86401</v>
      </c>
      <c r="Y31" s="6">
        <f t="shared" si="0"/>
        <v>4.7907006935843488E-2</v>
      </c>
    </row>
    <row r="32" spans="1:25" ht="21" x14ac:dyDescent="0.25">
      <c r="A32" s="2" t="s">
        <v>39</v>
      </c>
      <c r="C32" s="1">
        <v>1500000</v>
      </c>
      <c r="E32" s="1">
        <v>23451877496</v>
      </c>
      <c r="G32" s="1">
        <v>22773188475</v>
      </c>
      <c r="I32" s="1">
        <v>0</v>
      </c>
      <c r="K32" s="1">
        <v>0</v>
      </c>
      <c r="M32" s="1">
        <v>0</v>
      </c>
      <c r="O32" s="1">
        <v>0</v>
      </c>
      <c r="Q32" s="1">
        <v>1500000</v>
      </c>
      <c r="S32" s="1">
        <v>18800</v>
      </c>
      <c r="U32" s="1">
        <v>23451877496</v>
      </c>
      <c r="W32" s="1">
        <v>28032210000</v>
      </c>
      <c r="Y32" s="6">
        <f t="shared" si="0"/>
        <v>4.6082247511111396E-3</v>
      </c>
    </row>
    <row r="33" spans="1:25" ht="21" x14ac:dyDescent="0.25">
      <c r="A33" s="2" t="s">
        <v>40</v>
      </c>
      <c r="C33" s="1">
        <v>15706</v>
      </c>
      <c r="E33" s="1">
        <v>310677752</v>
      </c>
      <c r="G33" s="1">
        <v>278840130.49800003</v>
      </c>
      <c r="I33" s="1">
        <v>0</v>
      </c>
      <c r="K33" s="1">
        <v>0</v>
      </c>
      <c r="M33" s="1">
        <v>0</v>
      </c>
      <c r="O33" s="1">
        <v>0</v>
      </c>
      <c r="Q33" s="1">
        <v>15706</v>
      </c>
      <c r="S33" s="1">
        <v>19340</v>
      </c>
      <c r="U33" s="1">
        <v>310677752</v>
      </c>
      <c r="W33" s="1">
        <v>301946703.46200001</v>
      </c>
      <c r="Y33" s="6">
        <f t="shared" si="0"/>
        <v>4.9637123594964652E-5</v>
      </c>
    </row>
    <row r="34" spans="1:25" ht="21" x14ac:dyDescent="0.25">
      <c r="A34" s="2" t="s">
        <v>41</v>
      </c>
      <c r="C34" s="1">
        <v>50000</v>
      </c>
      <c r="E34" s="1">
        <v>1465780226</v>
      </c>
      <c r="G34" s="1">
        <v>1312146000</v>
      </c>
      <c r="I34" s="1">
        <v>0</v>
      </c>
      <c r="K34" s="1">
        <v>0</v>
      </c>
      <c r="M34" s="1">
        <v>0</v>
      </c>
      <c r="O34" s="1">
        <v>0</v>
      </c>
      <c r="Q34" s="1">
        <v>50000</v>
      </c>
      <c r="S34" s="1">
        <v>23140</v>
      </c>
      <c r="U34" s="1">
        <v>1465780226</v>
      </c>
      <c r="W34" s="1">
        <v>1150115850</v>
      </c>
      <c r="Y34" s="6">
        <f t="shared" si="0"/>
        <v>1.8906794457573009E-4</v>
      </c>
    </row>
    <row r="35" spans="1:25" ht="21" x14ac:dyDescent="0.25">
      <c r="A35" s="2" t="s">
        <v>42</v>
      </c>
      <c r="C35" s="1">
        <v>17396511</v>
      </c>
      <c r="E35" s="1">
        <v>123481925658</v>
      </c>
      <c r="G35" s="1">
        <v>73962168525.595398</v>
      </c>
      <c r="I35" s="1">
        <v>0</v>
      </c>
      <c r="K35" s="1">
        <v>0</v>
      </c>
      <c r="M35" s="1">
        <v>-6900000</v>
      </c>
      <c r="O35" s="1">
        <v>30014743820</v>
      </c>
      <c r="Q35" s="1">
        <v>10496511</v>
      </c>
      <c r="S35" s="1">
        <v>4376</v>
      </c>
      <c r="U35" s="1">
        <v>74505134450</v>
      </c>
      <c r="W35" s="1">
        <v>45659432379.790802</v>
      </c>
      <c r="Y35" s="6">
        <f t="shared" si="0"/>
        <v>7.5059699686267113E-3</v>
      </c>
    </row>
    <row r="36" spans="1:25" ht="21" x14ac:dyDescent="0.25">
      <c r="A36" s="2" t="s">
        <v>43</v>
      </c>
      <c r="C36" s="1">
        <v>1698345</v>
      </c>
      <c r="E36" s="1">
        <v>34853505884</v>
      </c>
      <c r="G36" s="1">
        <v>43117645698.764999</v>
      </c>
      <c r="I36" s="1">
        <v>0</v>
      </c>
      <c r="K36" s="1">
        <v>0</v>
      </c>
      <c r="M36" s="1">
        <v>0</v>
      </c>
      <c r="O36" s="1">
        <v>0</v>
      </c>
      <c r="Q36" s="1">
        <v>1698345</v>
      </c>
      <c r="S36" s="1">
        <v>29880</v>
      </c>
      <c r="U36" s="1">
        <v>34853505884</v>
      </c>
      <c r="W36" s="1">
        <v>50444606635.830002</v>
      </c>
      <c r="Y36" s="6">
        <f t="shared" si="0"/>
        <v>8.2926064287937706E-3</v>
      </c>
    </row>
    <row r="37" spans="1:25" ht="21" x14ac:dyDescent="0.25">
      <c r="A37" s="2" t="s">
        <v>44</v>
      </c>
      <c r="C37" s="1">
        <v>69093</v>
      </c>
      <c r="E37" s="1">
        <v>8740481289</v>
      </c>
      <c r="G37" s="1">
        <v>4888090584.5804996</v>
      </c>
      <c r="I37" s="1">
        <v>0</v>
      </c>
      <c r="K37" s="1">
        <v>0</v>
      </c>
      <c r="M37" s="1">
        <v>0</v>
      </c>
      <c r="O37" s="1">
        <v>0</v>
      </c>
      <c r="Q37" s="1">
        <v>69093</v>
      </c>
      <c r="S37" s="1">
        <v>87240</v>
      </c>
      <c r="U37" s="1">
        <v>8740481289</v>
      </c>
      <c r="W37" s="1">
        <v>5991808663.7460003</v>
      </c>
      <c r="Y37" s="6">
        <f t="shared" si="0"/>
        <v>9.8499551010057659E-4</v>
      </c>
    </row>
    <row r="38" spans="1:25" ht="21" x14ac:dyDescent="0.25">
      <c r="A38" s="2" t="s">
        <v>45</v>
      </c>
      <c r="C38" s="1">
        <v>2999999</v>
      </c>
      <c r="E38" s="1">
        <v>22876033994</v>
      </c>
      <c r="G38" s="1">
        <v>36829540223.482498</v>
      </c>
      <c r="I38" s="1">
        <v>0</v>
      </c>
      <c r="K38" s="1">
        <v>0</v>
      </c>
      <c r="M38" s="1">
        <v>0</v>
      </c>
      <c r="O38" s="1">
        <v>0</v>
      </c>
      <c r="Q38" s="1">
        <v>2999999</v>
      </c>
      <c r="S38" s="1">
        <v>14390</v>
      </c>
      <c r="U38" s="1">
        <v>22876033994</v>
      </c>
      <c r="W38" s="1">
        <v>42913124195.620499</v>
      </c>
      <c r="Y38" s="6">
        <f t="shared" si="0"/>
        <v>7.0545034111033234E-3</v>
      </c>
    </row>
    <row r="39" spans="1:25" ht="21" x14ac:dyDescent="0.25">
      <c r="A39" s="2" t="s">
        <v>46</v>
      </c>
      <c r="C39" s="1">
        <v>0</v>
      </c>
      <c r="E39" s="1">
        <v>0</v>
      </c>
      <c r="G39" s="1">
        <v>0</v>
      </c>
      <c r="I39" s="1">
        <v>1400000</v>
      </c>
      <c r="K39" s="1">
        <v>70106998125</v>
      </c>
      <c r="M39" s="1">
        <v>0</v>
      </c>
      <c r="O39" s="1">
        <v>0</v>
      </c>
      <c r="Q39" s="1">
        <v>1400000</v>
      </c>
      <c r="S39" s="1">
        <v>50030</v>
      </c>
      <c r="U39" s="1">
        <v>70106998125</v>
      </c>
      <c r="W39" s="1">
        <v>69625250100</v>
      </c>
      <c r="Y39" s="6">
        <f t="shared" si="0"/>
        <v>1.1445719078628597E-2</v>
      </c>
    </row>
    <row r="40" spans="1:25" ht="19.5" thickBot="1" x14ac:dyDescent="0.3">
      <c r="C40" s="3">
        <f>SUM(C9:C39)</f>
        <v>75665063</v>
      </c>
      <c r="E40" s="3">
        <f>SUM(E9:E39)</f>
        <v>980960705235</v>
      </c>
      <c r="G40" s="3">
        <f>SUM(G9:G39)</f>
        <v>890235985880.42883</v>
      </c>
      <c r="I40" s="3">
        <f>SUM(I9:I39)</f>
        <v>2100000</v>
      </c>
      <c r="K40" s="3">
        <f>SUM(K9:K39)</f>
        <v>70106998125</v>
      </c>
      <c r="M40" s="3">
        <f>SUM(M9:M39)</f>
        <v>-6900000</v>
      </c>
      <c r="O40" s="3">
        <f>SUM(O9:O39)</f>
        <v>30014743820</v>
      </c>
      <c r="Q40" s="3">
        <f>SUM(Q9:Q39)</f>
        <v>70865063</v>
      </c>
      <c r="S40" s="3">
        <f>SUM(S9:S39)</f>
        <v>600806</v>
      </c>
      <c r="U40" s="3">
        <f>SUM(U9:U39)</f>
        <v>1023375112152</v>
      </c>
      <c r="W40" s="3">
        <f>SUM(W9:W39)</f>
        <v>1047834563906.4763</v>
      </c>
      <c r="Y40" s="7">
        <f>SUM(Y9:Y39)</f>
        <v>0.17225388838281291</v>
      </c>
    </row>
    <row r="41" spans="1:25" ht="19.5" thickTop="1" x14ac:dyDescent="0.2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60" zoomScaleNormal="100" workbookViewId="0">
      <selection activeCell="E22" sqref="E22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2" t="s">
        <v>148</v>
      </c>
      <c r="C6" s="13" t="s">
        <v>146</v>
      </c>
      <c r="D6" s="13" t="s">
        <v>146</v>
      </c>
      <c r="E6" s="13" t="s">
        <v>146</v>
      </c>
      <c r="F6" s="13" t="s">
        <v>146</v>
      </c>
      <c r="G6" s="13" t="s">
        <v>146</v>
      </c>
      <c r="H6" s="13" t="s">
        <v>146</v>
      </c>
      <c r="I6" s="13" t="s">
        <v>146</v>
      </c>
      <c r="K6" s="13" t="s">
        <v>147</v>
      </c>
      <c r="L6" s="13" t="s">
        <v>147</v>
      </c>
      <c r="M6" s="13" t="s">
        <v>147</v>
      </c>
      <c r="N6" s="13" t="s">
        <v>147</v>
      </c>
      <c r="O6" s="13" t="s">
        <v>147</v>
      </c>
      <c r="P6" s="13" t="s">
        <v>147</v>
      </c>
      <c r="Q6" s="13" t="s">
        <v>147</v>
      </c>
    </row>
    <row r="7" spans="1:17" ht="30" x14ac:dyDescent="0.25">
      <c r="A7" s="13" t="s">
        <v>148</v>
      </c>
      <c r="C7" s="13" t="s">
        <v>185</v>
      </c>
      <c r="E7" s="13" t="s">
        <v>182</v>
      </c>
      <c r="G7" s="13" t="s">
        <v>183</v>
      </c>
      <c r="I7" s="13" t="s">
        <v>186</v>
      </c>
      <c r="K7" s="13" t="s">
        <v>185</v>
      </c>
      <c r="M7" s="13" t="s">
        <v>182</v>
      </c>
      <c r="O7" s="13" t="s">
        <v>183</v>
      </c>
      <c r="Q7" s="13" t="s">
        <v>186</v>
      </c>
    </row>
    <row r="8" spans="1:17" ht="21" x14ac:dyDescent="0.25">
      <c r="A8" s="2" t="s">
        <v>68</v>
      </c>
      <c r="C8" s="1">
        <v>5055263900</v>
      </c>
      <c r="E8" s="1">
        <v>499909375</v>
      </c>
      <c r="G8" s="1">
        <v>35000000</v>
      </c>
      <c r="I8" s="1">
        <v>5590173275</v>
      </c>
      <c r="K8" s="1">
        <v>41044410710</v>
      </c>
      <c r="M8" s="1">
        <v>0</v>
      </c>
      <c r="O8" s="1">
        <v>35000000</v>
      </c>
      <c r="Q8" s="1">
        <v>41079410710</v>
      </c>
    </row>
    <row r="9" spans="1:17" ht="21" x14ac:dyDescent="0.25">
      <c r="A9" s="2" t="s">
        <v>51</v>
      </c>
      <c r="C9" s="1">
        <v>0</v>
      </c>
      <c r="E9" s="1">
        <v>0</v>
      </c>
      <c r="G9" s="1">
        <v>0</v>
      </c>
      <c r="I9" s="1">
        <v>0</v>
      </c>
      <c r="K9" s="1">
        <v>0</v>
      </c>
      <c r="M9" s="1">
        <v>0</v>
      </c>
      <c r="O9" s="1">
        <v>-2894972</v>
      </c>
      <c r="Q9" s="1">
        <v>-2894972</v>
      </c>
    </row>
    <row r="10" spans="1:17" ht="21" x14ac:dyDescent="0.25">
      <c r="A10" s="2" t="s">
        <v>156</v>
      </c>
      <c r="C10" s="1">
        <v>0</v>
      </c>
      <c r="E10" s="1">
        <v>0</v>
      </c>
      <c r="G10" s="1">
        <v>0</v>
      </c>
      <c r="I10" s="1">
        <v>0</v>
      </c>
      <c r="K10" s="1">
        <v>1817364567</v>
      </c>
      <c r="M10" s="1">
        <v>0</v>
      </c>
      <c r="O10" s="1">
        <v>54634038</v>
      </c>
      <c r="Q10" s="1">
        <v>1871998605</v>
      </c>
    </row>
    <row r="11" spans="1:17" ht="21" x14ac:dyDescent="0.25">
      <c r="A11" s="2" t="s">
        <v>153</v>
      </c>
      <c r="C11" s="1">
        <v>0</v>
      </c>
      <c r="E11" s="1">
        <v>0</v>
      </c>
      <c r="G11" s="1">
        <v>0</v>
      </c>
      <c r="I11" s="1">
        <v>0</v>
      </c>
      <c r="K11" s="1">
        <v>667625832</v>
      </c>
      <c r="M11" s="1">
        <v>0</v>
      </c>
      <c r="O11" s="1">
        <v>5548994070</v>
      </c>
      <c r="Q11" s="1">
        <v>6216619902</v>
      </c>
    </row>
    <row r="12" spans="1:17" ht="21" x14ac:dyDescent="0.25">
      <c r="A12" s="2" t="s">
        <v>74</v>
      </c>
      <c r="C12" s="1">
        <v>9772199454</v>
      </c>
      <c r="E12" s="1">
        <v>0</v>
      </c>
      <c r="G12" s="1">
        <v>0</v>
      </c>
      <c r="I12" s="1">
        <v>9772199454</v>
      </c>
      <c r="K12" s="1">
        <v>54920439803</v>
      </c>
      <c r="M12" s="1">
        <v>6201198125</v>
      </c>
      <c r="O12" s="1">
        <v>0</v>
      </c>
      <c r="Q12" s="1">
        <v>61121637928</v>
      </c>
    </row>
    <row r="13" spans="1:17" ht="21" x14ac:dyDescent="0.25">
      <c r="A13" s="2" t="s">
        <v>61</v>
      </c>
      <c r="C13" s="1">
        <v>12549766310</v>
      </c>
      <c r="E13" s="1">
        <v>-5920426727</v>
      </c>
      <c r="G13" s="1">
        <v>0</v>
      </c>
      <c r="I13" s="1">
        <v>6629339583</v>
      </c>
      <c r="K13" s="1">
        <v>73669787715</v>
      </c>
      <c r="M13" s="1">
        <v>-42992472420</v>
      </c>
      <c r="O13" s="1">
        <v>0</v>
      </c>
      <c r="Q13" s="1">
        <v>30677315295</v>
      </c>
    </row>
    <row r="14" spans="1:17" ht="21" x14ac:dyDescent="0.25">
      <c r="A14" s="2" t="s">
        <v>77</v>
      </c>
      <c r="C14" s="1">
        <v>12551701401</v>
      </c>
      <c r="E14" s="1">
        <v>0</v>
      </c>
      <c r="G14" s="1">
        <v>0</v>
      </c>
      <c r="I14" s="1">
        <v>12551701401</v>
      </c>
      <c r="K14" s="1">
        <v>75829948665</v>
      </c>
      <c r="M14" s="1">
        <v>72713837238</v>
      </c>
      <c r="O14" s="1">
        <v>0</v>
      </c>
      <c r="Q14" s="1">
        <v>148543785903</v>
      </c>
    </row>
    <row r="15" spans="1:17" ht="21" x14ac:dyDescent="0.25">
      <c r="A15" s="2" t="s">
        <v>71</v>
      </c>
      <c r="C15" s="1">
        <v>103937277</v>
      </c>
      <c r="E15" s="1">
        <v>272155663</v>
      </c>
      <c r="G15" s="1">
        <v>0</v>
      </c>
      <c r="I15" s="1">
        <v>376092940</v>
      </c>
      <c r="K15" s="1">
        <v>606556416</v>
      </c>
      <c r="M15" s="1">
        <v>416219546</v>
      </c>
      <c r="O15" s="1">
        <v>0</v>
      </c>
      <c r="Q15" s="1">
        <v>1022775962</v>
      </c>
    </row>
    <row r="16" spans="1:17" ht="21" x14ac:dyDescent="0.25">
      <c r="A16" s="2" t="s">
        <v>80</v>
      </c>
      <c r="C16" s="1">
        <v>0</v>
      </c>
      <c r="E16" s="1">
        <v>1846786619</v>
      </c>
      <c r="G16" s="1">
        <v>0</v>
      </c>
      <c r="I16" s="1">
        <v>1846786619</v>
      </c>
      <c r="K16" s="1">
        <v>0</v>
      </c>
      <c r="M16" s="1">
        <v>10949199299</v>
      </c>
      <c r="O16" s="1">
        <v>0</v>
      </c>
      <c r="Q16" s="1">
        <v>10949199299</v>
      </c>
    </row>
    <row r="17" spans="1:17" ht="21" x14ac:dyDescent="0.25">
      <c r="A17" s="2" t="s">
        <v>65</v>
      </c>
      <c r="C17" s="1">
        <v>0</v>
      </c>
      <c r="E17" s="1">
        <v>1003984130</v>
      </c>
      <c r="G17" s="1">
        <v>0</v>
      </c>
      <c r="I17" s="1">
        <v>1003984130</v>
      </c>
      <c r="K17" s="1">
        <v>0</v>
      </c>
      <c r="M17" s="1">
        <v>3690941895</v>
      </c>
      <c r="O17" s="1">
        <v>0</v>
      </c>
      <c r="Q17" s="1">
        <v>3690941895</v>
      </c>
    </row>
    <row r="18" spans="1:17" ht="19.5" thickBot="1" x14ac:dyDescent="0.3">
      <c r="C18" s="3">
        <f>SUM(C8:C17)</f>
        <v>40032868342</v>
      </c>
      <c r="E18" s="3">
        <f>SUM(E8:E17)</f>
        <v>-2297590940</v>
      </c>
      <c r="G18" s="3">
        <f>SUM(G8:G17)</f>
        <v>35000000</v>
      </c>
      <c r="I18" s="3">
        <f>SUM(I8:I17)</f>
        <v>37770277402</v>
      </c>
      <c r="K18" s="3">
        <f>SUM(K8:K17)</f>
        <v>248556133708</v>
      </c>
      <c r="M18" s="3">
        <f>SUM(M8:M17)</f>
        <v>50978923683</v>
      </c>
      <c r="O18" s="3">
        <f>SUM(O8:O17)</f>
        <v>5635733136</v>
      </c>
      <c r="Q18" s="3">
        <f>SUM(Q8:Q17)</f>
        <v>305170790527</v>
      </c>
    </row>
    <row r="19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rightToLeft="1" view="pageBreakPreview" zoomScale="60" zoomScaleNormal="100" workbookViewId="0">
      <selection activeCell="T22" sqref="T22"/>
    </sheetView>
  </sheetViews>
  <sheetFormatPr defaultRowHeight="18.75" x14ac:dyDescent="0.25"/>
  <cols>
    <col min="1" max="1" width="28" style="1" bestFit="1" customWidth="1"/>
    <col min="2" max="2" width="1" style="1" customWidth="1"/>
    <col min="3" max="3" width="25.5703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30" x14ac:dyDescent="0.25">
      <c r="A6" s="13" t="s">
        <v>187</v>
      </c>
      <c r="B6" s="13" t="s">
        <v>187</v>
      </c>
      <c r="C6" s="13" t="s">
        <v>187</v>
      </c>
      <c r="E6" s="13" t="s">
        <v>146</v>
      </c>
      <c r="F6" s="13" t="s">
        <v>146</v>
      </c>
      <c r="G6" s="13" t="s">
        <v>146</v>
      </c>
      <c r="I6" s="13" t="s">
        <v>147</v>
      </c>
      <c r="J6" s="13" t="s">
        <v>147</v>
      </c>
      <c r="K6" s="13" t="s">
        <v>147</v>
      </c>
    </row>
    <row r="7" spans="1:11" ht="30" x14ac:dyDescent="0.25">
      <c r="A7" s="13" t="s">
        <v>188</v>
      </c>
      <c r="C7" s="13" t="s">
        <v>86</v>
      </c>
      <c r="E7" s="13" t="s">
        <v>189</v>
      </c>
      <c r="G7" s="13" t="s">
        <v>190</v>
      </c>
      <c r="I7" s="13" t="s">
        <v>189</v>
      </c>
      <c r="K7" s="13" t="s">
        <v>190</v>
      </c>
    </row>
    <row r="8" spans="1:11" ht="21" x14ac:dyDescent="0.25">
      <c r="A8" s="2" t="s">
        <v>92</v>
      </c>
      <c r="C8" s="1" t="s">
        <v>93</v>
      </c>
      <c r="E8" s="1">
        <v>104452</v>
      </c>
      <c r="G8" s="4">
        <f>E8/$E$26</f>
        <v>2.9355280454822515E-6</v>
      </c>
      <c r="I8" s="1">
        <v>123616</v>
      </c>
      <c r="K8" s="11">
        <f>I8/$I$26</f>
        <v>5.3137982735966966E-7</v>
      </c>
    </row>
    <row r="9" spans="1:11" ht="21" x14ac:dyDescent="0.25">
      <c r="A9" s="2" t="s">
        <v>99</v>
      </c>
      <c r="C9" s="1" t="s">
        <v>100</v>
      </c>
      <c r="E9" s="1">
        <v>47446417</v>
      </c>
      <c r="G9" s="4">
        <f t="shared" ref="G9:G26" si="0">E9/$E$26</f>
        <v>1.3334382085660962E-3</v>
      </c>
      <c r="I9" s="1">
        <v>85350830</v>
      </c>
      <c r="K9" s="11">
        <f t="shared" ref="K9:K25" si="1">I9/$I$26</f>
        <v>3.6689190161795005E-4</v>
      </c>
    </row>
    <row r="10" spans="1:11" ht="21" x14ac:dyDescent="0.25">
      <c r="A10" s="2" t="s">
        <v>102</v>
      </c>
      <c r="C10" s="1" t="s">
        <v>103</v>
      </c>
      <c r="E10" s="1">
        <v>5003</v>
      </c>
      <c r="G10" s="4">
        <f t="shared" si="0"/>
        <v>1.4060474487369993E-7</v>
      </c>
      <c r="I10" s="1">
        <v>32477</v>
      </c>
      <c r="K10" s="11">
        <f t="shared" si="1"/>
        <v>1.3960670668165927E-7</v>
      </c>
    </row>
    <row r="11" spans="1:11" ht="21" x14ac:dyDescent="0.25">
      <c r="A11" s="2" t="s">
        <v>105</v>
      </c>
      <c r="C11" s="1" t="s">
        <v>106</v>
      </c>
      <c r="E11" s="1">
        <v>6418</v>
      </c>
      <c r="G11" s="4">
        <f t="shared" si="0"/>
        <v>1.8037202730349912E-7</v>
      </c>
      <c r="I11" s="1">
        <v>24337</v>
      </c>
      <c r="K11" s="11">
        <f t="shared" si="1"/>
        <v>1.0461583337474341E-7</v>
      </c>
    </row>
    <row r="12" spans="1:11" ht="21" x14ac:dyDescent="0.25">
      <c r="A12" s="2" t="s">
        <v>108</v>
      </c>
      <c r="C12" s="1" t="s">
        <v>109</v>
      </c>
      <c r="E12" s="1">
        <v>4081808192</v>
      </c>
      <c r="G12" s="4">
        <f t="shared" si="0"/>
        <v>0.11471549059754914</v>
      </c>
      <c r="I12" s="1">
        <v>29089841087</v>
      </c>
      <c r="K12" s="11">
        <f t="shared" si="1"/>
        <v>0.1250465533161588</v>
      </c>
    </row>
    <row r="13" spans="1:11" ht="21" x14ac:dyDescent="0.25">
      <c r="A13" s="2" t="s">
        <v>112</v>
      </c>
      <c r="C13" s="1" t="s">
        <v>191</v>
      </c>
      <c r="E13" s="1">
        <v>0</v>
      </c>
      <c r="G13" s="4">
        <f t="shared" si="0"/>
        <v>0</v>
      </c>
      <c r="I13" s="1">
        <v>8806721281</v>
      </c>
      <c r="K13" s="11">
        <f t="shared" si="1"/>
        <v>3.7856863463487808E-2</v>
      </c>
    </row>
    <row r="14" spans="1:11" ht="21" x14ac:dyDescent="0.25">
      <c r="A14" s="2" t="s">
        <v>112</v>
      </c>
      <c r="C14" s="1" t="s">
        <v>113</v>
      </c>
      <c r="E14" s="1">
        <v>1803</v>
      </c>
      <c r="G14" s="4">
        <f t="shared" si="0"/>
        <v>5.0671668000655801E-8</v>
      </c>
      <c r="I14" s="1">
        <v>885865</v>
      </c>
      <c r="K14" s="11">
        <f t="shared" si="1"/>
        <v>3.8080085973011079E-6</v>
      </c>
    </row>
    <row r="15" spans="1:11" ht="21" x14ac:dyDescent="0.25">
      <c r="A15" s="2" t="s">
        <v>108</v>
      </c>
      <c r="C15" s="1" t="s">
        <v>114</v>
      </c>
      <c r="E15" s="1">
        <v>6370</v>
      </c>
      <c r="G15" s="4">
        <f t="shared" si="0"/>
        <v>1.7902303115040347E-7</v>
      </c>
      <c r="I15" s="1">
        <v>4578421</v>
      </c>
      <c r="K15" s="11">
        <f t="shared" si="1"/>
        <v>1.9680951984855409E-5</v>
      </c>
    </row>
    <row r="16" spans="1:11" ht="21" x14ac:dyDescent="0.25">
      <c r="A16" s="2" t="s">
        <v>123</v>
      </c>
      <c r="C16" s="1" t="s">
        <v>124</v>
      </c>
      <c r="E16" s="1">
        <v>4743</v>
      </c>
      <c r="G16" s="4">
        <f t="shared" si="0"/>
        <v>1.3329768237776509E-7</v>
      </c>
      <c r="I16" s="1">
        <v>31501</v>
      </c>
      <c r="K16" s="11">
        <f t="shared" si="1"/>
        <v>1.3541124079129687E-7</v>
      </c>
    </row>
    <row r="17" spans="1:11" ht="21" x14ac:dyDescent="0.25">
      <c r="A17" s="2" t="s">
        <v>105</v>
      </c>
      <c r="C17" s="1" t="s">
        <v>126</v>
      </c>
      <c r="E17" s="1">
        <v>7202191777</v>
      </c>
      <c r="G17" s="4">
        <f t="shared" si="0"/>
        <v>0.20241102085479604</v>
      </c>
      <c r="I17" s="1">
        <v>43585582715</v>
      </c>
      <c r="K17" s="11">
        <f t="shared" si="1"/>
        <v>0.18735842786101559</v>
      </c>
    </row>
    <row r="18" spans="1:11" ht="21" x14ac:dyDescent="0.25">
      <c r="A18" s="2" t="s">
        <v>105</v>
      </c>
      <c r="C18" s="1" t="s">
        <v>128</v>
      </c>
      <c r="E18" s="1">
        <v>5095890391</v>
      </c>
      <c r="G18" s="4">
        <f t="shared" si="0"/>
        <v>0.1432153444595031</v>
      </c>
      <c r="I18" s="1">
        <v>30397484735</v>
      </c>
      <c r="K18" s="11">
        <f t="shared" si="1"/>
        <v>0.13066763356404101</v>
      </c>
    </row>
    <row r="19" spans="1:11" ht="21" x14ac:dyDescent="0.25">
      <c r="A19" s="2" t="s">
        <v>158</v>
      </c>
      <c r="C19" s="1" t="s">
        <v>192</v>
      </c>
      <c r="E19" s="1">
        <v>0</v>
      </c>
      <c r="G19" s="4">
        <f t="shared" si="0"/>
        <v>0</v>
      </c>
      <c r="I19" s="1">
        <v>893775034</v>
      </c>
      <c r="K19" s="11">
        <f t="shared" si="1"/>
        <v>3.8420109311521396E-3</v>
      </c>
    </row>
    <row r="20" spans="1:11" ht="21" x14ac:dyDescent="0.25">
      <c r="A20" s="2" t="s">
        <v>129</v>
      </c>
      <c r="C20" s="1" t="s">
        <v>130</v>
      </c>
      <c r="E20" s="1">
        <v>0</v>
      </c>
      <c r="G20" s="4">
        <f t="shared" si="0"/>
        <v>0</v>
      </c>
      <c r="I20" s="1">
        <v>2162336</v>
      </c>
      <c r="K20" s="11">
        <f t="shared" si="1"/>
        <v>9.2950890691625577E-6</v>
      </c>
    </row>
    <row r="21" spans="1:11" ht="21" x14ac:dyDescent="0.25">
      <c r="A21" s="2" t="s">
        <v>129</v>
      </c>
      <c r="C21" s="1" t="s">
        <v>132</v>
      </c>
      <c r="E21" s="1">
        <v>1656457607</v>
      </c>
      <c r="G21" s="4">
        <f t="shared" si="0"/>
        <v>4.6553227908521788E-2</v>
      </c>
      <c r="I21" s="1">
        <v>24536288622</v>
      </c>
      <c r="K21" s="11">
        <f t="shared" si="1"/>
        <v>0.10547250203861464</v>
      </c>
    </row>
    <row r="22" spans="1:11" ht="21" x14ac:dyDescent="0.25">
      <c r="A22" s="2" t="s">
        <v>117</v>
      </c>
      <c r="C22" s="1" t="s">
        <v>133</v>
      </c>
      <c r="E22" s="1">
        <v>13589041084</v>
      </c>
      <c r="G22" s="4">
        <f t="shared" si="0"/>
        <v>0.38190758638697714</v>
      </c>
      <c r="I22" s="1">
        <v>81643236815</v>
      </c>
      <c r="K22" s="11">
        <f t="shared" si="1"/>
        <v>0.35095431888945872</v>
      </c>
    </row>
    <row r="23" spans="1:11" ht="21" x14ac:dyDescent="0.25">
      <c r="A23" s="2" t="s">
        <v>135</v>
      </c>
      <c r="C23" s="1" t="s">
        <v>136</v>
      </c>
      <c r="E23" s="1">
        <v>1936438343</v>
      </c>
      <c r="G23" s="4">
        <f t="shared" si="0"/>
        <v>5.4421830737790375E-2</v>
      </c>
      <c r="I23" s="1">
        <v>11613339168</v>
      </c>
      <c r="K23" s="11">
        <f t="shared" si="1"/>
        <v>4.9921483967780303E-2</v>
      </c>
    </row>
    <row r="24" spans="1:11" ht="21" x14ac:dyDescent="0.25">
      <c r="A24" s="2" t="s">
        <v>138</v>
      </c>
      <c r="C24" s="1" t="s">
        <v>139</v>
      </c>
      <c r="E24" s="1">
        <v>8664</v>
      </c>
      <c r="G24" s="4">
        <f t="shared" si="0"/>
        <v>2.43493805633767E-7</v>
      </c>
      <c r="I24" s="1">
        <v>28762</v>
      </c>
      <c r="K24" s="11">
        <f t="shared" si="1"/>
        <v>1.2363728477315898E-7</v>
      </c>
    </row>
    <row r="25" spans="1:11" ht="21" x14ac:dyDescent="0.25">
      <c r="A25" s="2" t="s">
        <v>141</v>
      </c>
      <c r="C25" s="1" t="s">
        <v>142</v>
      </c>
      <c r="E25" s="1">
        <v>1972602732</v>
      </c>
      <c r="G25" s="4">
        <f t="shared" si="0"/>
        <v>5.543819785529152E-2</v>
      </c>
      <c r="I25" s="1">
        <v>1972602732</v>
      </c>
      <c r="K25" s="11">
        <f t="shared" si="1"/>
        <v>8.4794953661287593E-3</v>
      </c>
    </row>
    <row r="26" spans="1:11" ht="19.5" thickBot="1" x14ac:dyDescent="0.3">
      <c r="E26" s="3">
        <f>SUM(E8:E25)</f>
        <v>35582013996</v>
      </c>
      <c r="G26" s="5">
        <f t="shared" si="0"/>
        <v>1</v>
      </c>
      <c r="I26" s="3">
        <f>SUM(I8:I25)</f>
        <v>232632090334</v>
      </c>
      <c r="K26" s="10">
        <f>SUM(K8:K25)</f>
        <v>1</v>
      </c>
    </row>
    <row r="27" spans="1:11" ht="19.5" thickTop="1" x14ac:dyDescent="0.25">
      <c r="G27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H18" sqref="AH18"/>
    </sheetView>
  </sheetViews>
  <sheetFormatPr defaultRowHeight="18.75" x14ac:dyDescent="0.25"/>
  <cols>
    <col min="1" max="1" width="36.5703125" style="1" bestFit="1" customWidth="1"/>
    <col min="2" max="2" width="1" style="1" customWidth="1"/>
    <col min="3" max="3" width="13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14" t="s">
        <v>0</v>
      </c>
      <c r="B2" s="14"/>
      <c r="C2" s="14"/>
      <c r="D2" s="14"/>
      <c r="E2" s="14"/>
    </row>
    <row r="3" spans="1:5" ht="30" x14ac:dyDescent="0.25">
      <c r="A3" s="14" t="s">
        <v>144</v>
      </c>
      <c r="B3" s="14"/>
      <c r="C3" s="14"/>
      <c r="D3" s="14"/>
      <c r="E3" s="14"/>
    </row>
    <row r="4" spans="1:5" ht="30" x14ac:dyDescent="0.25">
      <c r="A4" s="14" t="s">
        <v>2</v>
      </c>
      <c r="B4" s="14"/>
      <c r="C4" s="14"/>
      <c r="D4" s="14"/>
      <c r="E4" s="14"/>
    </row>
    <row r="6" spans="1:5" ht="30" x14ac:dyDescent="0.25">
      <c r="A6" s="12" t="s">
        <v>193</v>
      </c>
      <c r="C6" s="13" t="s">
        <v>146</v>
      </c>
      <c r="E6" s="13" t="s">
        <v>6</v>
      </c>
    </row>
    <row r="7" spans="1:5" ht="30" x14ac:dyDescent="0.25">
      <c r="A7" s="13" t="s">
        <v>193</v>
      </c>
      <c r="C7" s="13" t="s">
        <v>89</v>
      </c>
      <c r="E7" s="13" t="s">
        <v>89</v>
      </c>
    </row>
    <row r="8" spans="1:5" ht="21" x14ac:dyDescent="0.25">
      <c r="A8" s="2" t="s">
        <v>193</v>
      </c>
      <c r="C8" s="1">
        <v>0</v>
      </c>
      <c r="E8" s="1">
        <v>17006803</v>
      </c>
    </row>
    <row r="9" spans="1:5" ht="21" x14ac:dyDescent="0.25">
      <c r="A9" s="2" t="s">
        <v>194</v>
      </c>
      <c r="C9" s="1">
        <v>0</v>
      </c>
      <c r="E9" s="1">
        <v>54572355</v>
      </c>
    </row>
    <row r="10" spans="1:5" ht="21" x14ac:dyDescent="0.25">
      <c r="A10" s="2" t="s">
        <v>195</v>
      </c>
      <c r="C10" s="1">
        <v>9150599</v>
      </c>
      <c r="E10" s="1">
        <v>40596564</v>
      </c>
    </row>
    <row r="11" spans="1:5" ht="21" x14ac:dyDescent="0.25">
      <c r="A11" s="2" t="s">
        <v>154</v>
      </c>
      <c r="C11" s="1">
        <v>9150599</v>
      </c>
      <c r="E11" s="1">
        <v>112175722</v>
      </c>
    </row>
    <row r="12" spans="1:5" ht="19.5" thickBot="1" x14ac:dyDescent="0.3">
      <c r="C12" s="3">
        <f>SUM(C8:C11)</f>
        <v>18301198</v>
      </c>
      <c r="E12" s="3">
        <f>SUM(E8:E11)</f>
        <v>224351444</v>
      </c>
    </row>
    <row r="13" spans="1:5" ht="19.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="60" zoomScaleNormal="100" workbookViewId="0">
      <selection activeCell="N26" sqref="N26"/>
    </sheetView>
  </sheetViews>
  <sheetFormatPr defaultRowHeight="18.75" x14ac:dyDescent="0.25"/>
  <cols>
    <col min="1" max="1" width="2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4" t="s">
        <v>0</v>
      </c>
      <c r="B2" s="14"/>
      <c r="C2" s="14"/>
      <c r="D2" s="14"/>
      <c r="E2" s="14"/>
      <c r="F2" s="14"/>
      <c r="G2" s="14"/>
    </row>
    <row r="3" spans="1:7" ht="30" x14ac:dyDescent="0.25">
      <c r="A3" s="14" t="s">
        <v>144</v>
      </c>
      <c r="B3" s="14"/>
      <c r="C3" s="14"/>
      <c r="D3" s="14"/>
      <c r="E3" s="14"/>
      <c r="F3" s="14"/>
      <c r="G3" s="14"/>
    </row>
    <row r="4" spans="1:7" ht="30" x14ac:dyDescent="0.25">
      <c r="A4" s="14" t="s">
        <v>2</v>
      </c>
      <c r="B4" s="14"/>
      <c r="C4" s="14"/>
      <c r="D4" s="14"/>
      <c r="E4" s="14"/>
      <c r="F4" s="14"/>
      <c r="G4" s="14"/>
    </row>
    <row r="6" spans="1:7" ht="30" x14ac:dyDescent="0.25">
      <c r="A6" s="13" t="s">
        <v>148</v>
      </c>
      <c r="C6" s="13" t="s">
        <v>89</v>
      </c>
      <c r="E6" s="13" t="s">
        <v>184</v>
      </c>
      <c r="G6" s="13" t="s">
        <v>13</v>
      </c>
    </row>
    <row r="7" spans="1:7" ht="21" x14ac:dyDescent="0.25">
      <c r="A7" s="2" t="s">
        <v>196</v>
      </c>
      <c r="C7" s="1">
        <v>101454767927</v>
      </c>
      <c r="E7" s="1" t="s">
        <v>197</v>
      </c>
      <c r="G7" s="1" t="s">
        <v>198</v>
      </c>
    </row>
    <row r="8" spans="1:7" ht="21" x14ac:dyDescent="0.25">
      <c r="A8" s="2" t="s">
        <v>199</v>
      </c>
      <c r="C8" s="1">
        <v>37770277402</v>
      </c>
      <c r="E8" s="1" t="s">
        <v>200</v>
      </c>
      <c r="G8" s="1" t="s">
        <v>201</v>
      </c>
    </row>
    <row r="9" spans="1:7" ht="21" x14ac:dyDescent="0.25">
      <c r="A9" s="2" t="s">
        <v>202</v>
      </c>
      <c r="C9" s="1">
        <v>35582013996</v>
      </c>
      <c r="E9" s="1" t="s">
        <v>203</v>
      </c>
      <c r="G9" s="1" t="s">
        <v>204</v>
      </c>
    </row>
    <row r="10" spans="1:7" ht="19.5" thickBot="1" x14ac:dyDescent="0.3">
      <c r="C10" s="3">
        <f>SUM(C7:C9)</f>
        <v>174807059325</v>
      </c>
      <c r="E10" s="3">
        <f>SUM(C10:D10)</f>
        <v>174807059325</v>
      </c>
      <c r="G10" s="3">
        <f>SUM(E10)</f>
        <v>174807059325</v>
      </c>
    </row>
    <row r="11" spans="1:7" ht="19.5" thickTop="1" x14ac:dyDescent="0.25"/>
  </sheetData>
  <mergeCells count="7">
    <mergeCell ref="A2:G2"/>
    <mergeCell ref="A3:G3"/>
    <mergeCell ref="A6"/>
    <mergeCell ref="C6"/>
    <mergeCell ref="E6"/>
    <mergeCell ref="G6"/>
    <mergeCell ref="A4:G4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AH6" sqref="AH6"/>
    </sheetView>
  </sheetViews>
  <sheetFormatPr defaultRowHeight="18.75" x14ac:dyDescent="0.25"/>
  <cols>
    <col min="1" max="1" width="34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25">
      <c r="A7" s="13" t="s">
        <v>3</v>
      </c>
      <c r="C7" s="13" t="s">
        <v>47</v>
      </c>
      <c r="E7" s="13" t="s">
        <v>48</v>
      </c>
      <c r="G7" s="13" t="s">
        <v>49</v>
      </c>
      <c r="I7" s="13" t="s">
        <v>50</v>
      </c>
      <c r="K7" s="13" t="s">
        <v>47</v>
      </c>
      <c r="M7" s="13" t="s">
        <v>48</v>
      </c>
      <c r="O7" s="13" t="s">
        <v>49</v>
      </c>
      <c r="Q7" s="13" t="s">
        <v>50</v>
      </c>
    </row>
    <row r="8" spans="1:17" ht="21" x14ac:dyDescent="0.25">
      <c r="A8" s="2" t="s">
        <v>51</v>
      </c>
      <c r="C8" s="1">
        <v>9902632</v>
      </c>
      <c r="E8" s="1">
        <v>19049</v>
      </c>
      <c r="G8" s="1" t="s">
        <v>52</v>
      </c>
      <c r="I8" s="1">
        <v>0.28779892584092098</v>
      </c>
      <c r="K8" s="1">
        <v>9902632</v>
      </c>
      <c r="M8" s="1">
        <v>19049</v>
      </c>
      <c r="O8" s="1" t="s">
        <v>52</v>
      </c>
      <c r="Q8" s="1">
        <v>0.28779892584092098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60" zoomScaleNormal="100" workbookViewId="0">
      <selection activeCell="AG31" sqref="AG31"/>
    </sheetView>
  </sheetViews>
  <sheetFormatPr defaultRowHeight="18.75" x14ac:dyDescent="0.25"/>
  <cols>
    <col min="1" max="1" width="34.140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0.8554687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21.2851562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1.285156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25">
      <c r="A6" s="13" t="s">
        <v>53</v>
      </c>
      <c r="B6" s="13" t="s">
        <v>53</v>
      </c>
      <c r="C6" s="13" t="s">
        <v>53</v>
      </c>
      <c r="D6" s="13" t="s">
        <v>53</v>
      </c>
      <c r="E6" s="13" t="s">
        <v>53</v>
      </c>
      <c r="F6" s="13" t="s">
        <v>53</v>
      </c>
      <c r="G6" s="13" t="s">
        <v>53</v>
      </c>
      <c r="H6" s="13" t="s">
        <v>53</v>
      </c>
      <c r="I6" s="13" t="s">
        <v>53</v>
      </c>
      <c r="J6" s="13" t="s">
        <v>53</v>
      </c>
      <c r="K6" s="13" t="s">
        <v>53</v>
      </c>
      <c r="L6" s="13" t="s">
        <v>53</v>
      </c>
      <c r="M6" s="13" t="s">
        <v>53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25">
      <c r="A7" s="12" t="s">
        <v>54</v>
      </c>
      <c r="C7" s="12" t="s">
        <v>55</v>
      </c>
      <c r="E7" s="12" t="s">
        <v>56</v>
      </c>
      <c r="G7" s="12" t="s">
        <v>57</v>
      </c>
      <c r="I7" s="12" t="s">
        <v>58</v>
      </c>
      <c r="K7" s="12" t="s">
        <v>59</v>
      </c>
      <c r="M7" s="12" t="s">
        <v>50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60</v>
      </c>
      <c r="AG7" s="12" t="s">
        <v>8</v>
      </c>
      <c r="AI7" s="12" t="s">
        <v>9</v>
      </c>
      <c r="AK7" s="12" t="s">
        <v>13</v>
      </c>
    </row>
    <row r="8" spans="1:37" ht="30" x14ac:dyDescent="0.25">
      <c r="A8" s="13" t="s">
        <v>54</v>
      </c>
      <c r="C8" s="13" t="s">
        <v>55</v>
      </c>
      <c r="E8" s="13" t="s">
        <v>56</v>
      </c>
      <c r="G8" s="13" t="s">
        <v>57</v>
      </c>
      <c r="I8" s="13" t="s">
        <v>58</v>
      </c>
      <c r="K8" s="13" t="s">
        <v>59</v>
      </c>
      <c r="M8" s="13" t="s">
        <v>50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60</v>
      </c>
      <c r="AG8" s="13" t="s">
        <v>8</v>
      </c>
      <c r="AI8" s="13" t="s">
        <v>9</v>
      </c>
      <c r="AK8" s="13" t="s">
        <v>13</v>
      </c>
    </row>
    <row r="9" spans="1:37" ht="21" x14ac:dyDescent="0.25">
      <c r="A9" s="2" t="s">
        <v>61</v>
      </c>
      <c r="C9" s="1" t="s">
        <v>62</v>
      </c>
      <c r="E9" s="1" t="s">
        <v>62</v>
      </c>
      <c r="G9" s="1" t="s">
        <v>63</v>
      </c>
      <c r="I9" s="1" t="s">
        <v>64</v>
      </c>
      <c r="K9" s="1">
        <v>16</v>
      </c>
      <c r="M9" s="1">
        <v>16</v>
      </c>
      <c r="O9" s="1">
        <v>911000</v>
      </c>
      <c r="Q9" s="1">
        <v>911201990577</v>
      </c>
      <c r="S9" s="1">
        <v>858006458137</v>
      </c>
      <c r="U9" s="1">
        <v>0</v>
      </c>
      <c r="W9" s="1">
        <v>0</v>
      </c>
      <c r="Y9" s="1">
        <v>0</v>
      </c>
      <c r="AA9" s="1">
        <v>0</v>
      </c>
      <c r="AC9" s="1">
        <v>911000</v>
      </c>
      <c r="AE9" s="1">
        <v>935500</v>
      </c>
      <c r="AG9" s="1">
        <v>911201990577</v>
      </c>
      <c r="AI9" s="1">
        <v>852086031409</v>
      </c>
      <c r="AK9" s="6">
        <f>AI9/سهام!$AD$3</f>
        <v>0.14007471904694699</v>
      </c>
    </row>
    <row r="10" spans="1:37" ht="21" x14ac:dyDescent="0.25">
      <c r="A10" s="2" t="s">
        <v>65</v>
      </c>
      <c r="C10" s="1" t="s">
        <v>62</v>
      </c>
      <c r="E10" s="1" t="s">
        <v>62</v>
      </c>
      <c r="G10" s="1" t="s">
        <v>66</v>
      </c>
      <c r="I10" s="1" t="s">
        <v>67</v>
      </c>
      <c r="K10" s="1">
        <v>0</v>
      </c>
      <c r="M10" s="1">
        <v>0</v>
      </c>
      <c r="O10" s="1">
        <v>47943</v>
      </c>
      <c r="Q10" s="1">
        <v>28526085000</v>
      </c>
      <c r="S10" s="1">
        <v>31639281205</v>
      </c>
      <c r="U10" s="1">
        <v>0</v>
      </c>
      <c r="W10" s="1">
        <v>0</v>
      </c>
      <c r="Y10" s="1">
        <v>0</v>
      </c>
      <c r="AA10" s="1">
        <v>0</v>
      </c>
      <c r="AC10" s="1">
        <v>47943</v>
      </c>
      <c r="AE10" s="1">
        <v>681000</v>
      </c>
      <c r="AG10" s="1">
        <v>28526085000</v>
      </c>
      <c r="AI10" s="1">
        <v>32643265335</v>
      </c>
      <c r="AK10" s="6">
        <f>AI10/سهام!$AD$3</f>
        <v>5.3662377412924366E-3</v>
      </c>
    </row>
    <row r="11" spans="1:37" ht="21" x14ac:dyDescent="0.25">
      <c r="A11" s="2" t="s">
        <v>68</v>
      </c>
      <c r="C11" s="1" t="s">
        <v>62</v>
      </c>
      <c r="E11" s="1" t="s">
        <v>62</v>
      </c>
      <c r="G11" s="1" t="s">
        <v>69</v>
      </c>
      <c r="I11" s="1" t="s">
        <v>70</v>
      </c>
      <c r="K11" s="1">
        <v>17</v>
      </c>
      <c r="M11" s="1">
        <v>17</v>
      </c>
      <c r="O11" s="1">
        <v>500000</v>
      </c>
      <c r="Q11" s="1">
        <v>477586546860</v>
      </c>
      <c r="S11" s="1">
        <v>499409465625</v>
      </c>
      <c r="U11" s="1">
        <v>0</v>
      </c>
      <c r="W11" s="1">
        <v>0</v>
      </c>
      <c r="Y11" s="1">
        <v>300000</v>
      </c>
      <c r="AA11" s="1">
        <v>299980625000</v>
      </c>
      <c r="AC11" s="1">
        <v>200000</v>
      </c>
      <c r="AE11" s="1">
        <v>1000000</v>
      </c>
      <c r="AG11" s="1">
        <v>191034618744</v>
      </c>
      <c r="AI11" s="1">
        <v>199963750000</v>
      </c>
      <c r="AK11" s="6">
        <f>AI11/سهام!$AD$3</f>
        <v>3.2872110407099552E-2</v>
      </c>
    </row>
    <row r="12" spans="1:37" ht="21" x14ac:dyDescent="0.25">
      <c r="A12" s="2" t="s">
        <v>71</v>
      </c>
      <c r="C12" s="1" t="s">
        <v>62</v>
      </c>
      <c r="E12" s="1" t="s">
        <v>62</v>
      </c>
      <c r="G12" s="1" t="s">
        <v>72</v>
      </c>
      <c r="I12" s="1" t="s">
        <v>73</v>
      </c>
      <c r="K12" s="1">
        <v>16</v>
      </c>
      <c r="M12" s="1">
        <v>16</v>
      </c>
      <c r="O12" s="1">
        <v>7500</v>
      </c>
      <c r="Q12" s="1">
        <v>7099061470</v>
      </c>
      <c r="S12" s="1">
        <v>7311519546</v>
      </c>
      <c r="U12" s="1">
        <v>0</v>
      </c>
      <c r="W12" s="1">
        <v>0</v>
      </c>
      <c r="Y12" s="1">
        <v>0</v>
      </c>
      <c r="AA12" s="1">
        <v>0</v>
      </c>
      <c r="AC12" s="1">
        <v>7500</v>
      </c>
      <c r="AE12" s="1">
        <v>1011340</v>
      </c>
      <c r="AG12" s="1">
        <v>7099061470</v>
      </c>
      <c r="AI12" s="1">
        <v>7583675209</v>
      </c>
      <c r="AK12" s="6">
        <f>AI12/سهام!$AD$3</f>
        <v>1.246683005103834E-3</v>
      </c>
    </row>
    <row r="13" spans="1:37" ht="21" x14ac:dyDescent="0.25">
      <c r="A13" s="2" t="s">
        <v>74</v>
      </c>
      <c r="C13" s="1" t="s">
        <v>62</v>
      </c>
      <c r="E13" s="1" t="s">
        <v>62</v>
      </c>
      <c r="G13" s="1" t="s">
        <v>75</v>
      </c>
      <c r="I13" s="1" t="s">
        <v>76</v>
      </c>
      <c r="K13" s="1">
        <v>20</v>
      </c>
      <c r="M13" s="1">
        <v>20</v>
      </c>
      <c r="O13" s="1">
        <v>575000</v>
      </c>
      <c r="Q13" s="1">
        <v>566395000000</v>
      </c>
      <c r="S13" s="1">
        <v>572596198125</v>
      </c>
      <c r="U13" s="1">
        <v>0</v>
      </c>
      <c r="W13" s="1">
        <v>0</v>
      </c>
      <c r="Y13" s="1">
        <v>0</v>
      </c>
      <c r="AA13" s="1">
        <v>0</v>
      </c>
      <c r="AC13" s="1">
        <v>575000</v>
      </c>
      <c r="AE13" s="1">
        <v>996000</v>
      </c>
      <c r="AG13" s="1">
        <v>566395000000</v>
      </c>
      <c r="AI13" s="1">
        <v>572596198125</v>
      </c>
      <c r="AK13" s="6">
        <f>AI13/سهام!$AD$3</f>
        <v>9.4129288150729559E-2</v>
      </c>
    </row>
    <row r="14" spans="1:37" ht="21" x14ac:dyDescent="0.25">
      <c r="A14" s="2" t="s">
        <v>77</v>
      </c>
      <c r="C14" s="1" t="s">
        <v>62</v>
      </c>
      <c r="E14" s="1" t="s">
        <v>62</v>
      </c>
      <c r="G14" s="1" t="s">
        <v>78</v>
      </c>
      <c r="I14" s="1" t="s">
        <v>79</v>
      </c>
      <c r="K14" s="1">
        <v>19</v>
      </c>
      <c r="M14" s="1">
        <v>19</v>
      </c>
      <c r="O14" s="1">
        <v>790029</v>
      </c>
      <c r="Q14" s="1">
        <v>774411874056</v>
      </c>
      <c r="S14" s="1">
        <v>769427764836</v>
      </c>
      <c r="U14" s="1">
        <v>0</v>
      </c>
      <c r="W14" s="1">
        <v>0</v>
      </c>
      <c r="Y14" s="1">
        <v>0</v>
      </c>
      <c r="AA14" s="1">
        <v>0</v>
      </c>
      <c r="AC14" s="1">
        <v>790029</v>
      </c>
      <c r="AE14" s="1">
        <v>974100</v>
      </c>
      <c r="AG14" s="1">
        <v>774411874056</v>
      </c>
      <c r="AI14" s="1">
        <v>769427764836</v>
      </c>
      <c r="AK14" s="6">
        <f>AI14/سهام!$AD$3</f>
        <v>0.12648649785762081</v>
      </c>
    </row>
    <row r="15" spans="1:37" ht="21" x14ac:dyDescent="0.25">
      <c r="A15" s="2" t="s">
        <v>80</v>
      </c>
      <c r="C15" s="1" t="s">
        <v>62</v>
      </c>
      <c r="E15" s="1" t="s">
        <v>62</v>
      </c>
      <c r="G15" s="1" t="s">
        <v>81</v>
      </c>
      <c r="I15" s="1" t="s">
        <v>82</v>
      </c>
      <c r="K15" s="1">
        <v>18</v>
      </c>
      <c r="M15" s="1">
        <v>18</v>
      </c>
      <c r="O15" s="1">
        <v>100830</v>
      </c>
      <c r="Q15" s="1">
        <v>130014463173</v>
      </c>
      <c r="S15" s="1">
        <v>141394068324</v>
      </c>
      <c r="U15" s="1">
        <v>0</v>
      </c>
      <c r="W15" s="1">
        <v>0</v>
      </c>
      <c r="Y15" s="1">
        <v>0</v>
      </c>
      <c r="AA15" s="1">
        <v>0</v>
      </c>
      <c r="AC15" s="1">
        <v>100830</v>
      </c>
      <c r="AE15" s="1">
        <v>1421648</v>
      </c>
      <c r="AG15" s="1">
        <v>130014463173</v>
      </c>
      <c r="AI15" s="1">
        <v>143240854943</v>
      </c>
      <c r="AK15" s="6">
        <f>AI15/سهام!$AD$3</f>
        <v>2.3547413961248615E-2</v>
      </c>
    </row>
    <row r="16" spans="1:37" ht="19.5" thickBot="1" x14ac:dyDescent="0.3">
      <c r="O16" s="3">
        <f>SUM(O9:O15)</f>
        <v>2932302</v>
      </c>
      <c r="Q16" s="3">
        <f>SUM(Q9:Q15)</f>
        <v>2895235021136</v>
      </c>
      <c r="S16" s="3">
        <f>SUM(S9:S15)</f>
        <v>2879784755798</v>
      </c>
      <c r="U16" s="3">
        <f>SUM(U9:U15)</f>
        <v>0</v>
      </c>
      <c r="W16" s="3">
        <f>SUM(W9:W15)</f>
        <v>0</v>
      </c>
      <c r="Y16" s="3">
        <f>SUM(Y9:Y15)</f>
        <v>300000</v>
      </c>
      <c r="AA16" s="3">
        <f>SUM(AA9:AA15)</f>
        <v>299980625000</v>
      </c>
      <c r="AC16" s="3">
        <f>SUM(AC9:AC15)</f>
        <v>2632302</v>
      </c>
      <c r="AE16" s="3">
        <f>SUM(AE9:AE15)</f>
        <v>7019588</v>
      </c>
      <c r="AG16" s="3">
        <f>SUM(AG9:AG15)</f>
        <v>2608683093020</v>
      </c>
      <c r="AI16" s="3">
        <f>SUM(AI9:AI15)</f>
        <v>2577541539857</v>
      </c>
      <c r="AK16" s="7">
        <f>SUM(AK9:AK15)</f>
        <v>0.4237229501700418</v>
      </c>
    </row>
    <row r="17" ht="19.5" thickTop="1" x14ac:dyDescent="0.25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view="pageBreakPreview" zoomScale="60" zoomScaleNormal="100" workbookViewId="0">
      <selection activeCell="M27" sqref="M27"/>
    </sheetView>
  </sheetViews>
  <sheetFormatPr defaultRowHeight="18.75" x14ac:dyDescent="0.25"/>
  <cols>
    <col min="1" max="1" width="28" style="1" bestFit="1" customWidth="1"/>
    <col min="2" max="2" width="1" style="1" customWidth="1"/>
    <col min="3" max="3" width="28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2" t="s">
        <v>84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H6" s="13" t="s">
        <v>85</v>
      </c>
      <c r="I6" s="13" t="s">
        <v>85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25">
      <c r="A7" s="13" t="s">
        <v>84</v>
      </c>
      <c r="C7" s="13" t="s">
        <v>86</v>
      </c>
      <c r="E7" s="13" t="s">
        <v>87</v>
      </c>
      <c r="G7" s="13" t="s">
        <v>88</v>
      </c>
      <c r="I7" s="13" t="s">
        <v>59</v>
      </c>
      <c r="K7" s="13" t="s">
        <v>89</v>
      </c>
      <c r="M7" s="13" t="s">
        <v>90</v>
      </c>
      <c r="O7" s="13" t="s">
        <v>91</v>
      </c>
      <c r="Q7" s="13" t="s">
        <v>89</v>
      </c>
      <c r="S7" s="13" t="s">
        <v>83</v>
      </c>
    </row>
    <row r="8" spans="1:19" ht="21" x14ac:dyDescent="0.25">
      <c r="A8" s="2" t="s">
        <v>92</v>
      </c>
      <c r="C8" s="1" t="s">
        <v>93</v>
      </c>
      <c r="E8" s="1" t="s">
        <v>94</v>
      </c>
      <c r="G8" s="1" t="s">
        <v>95</v>
      </c>
      <c r="I8" s="1">
        <v>0</v>
      </c>
      <c r="K8" s="1">
        <v>12298375</v>
      </c>
      <c r="M8" s="1">
        <v>75462983796</v>
      </c>
      <c r="O8" s="1">
        <v>75475180000</v>
      </c>
      <c r="Q8" s="1">
        <v>102171</v>
      </c>
      <c r="S8" s="8">
        <f>Q8/سهام!$AD$3</f>
        <v>1.6795926223646877E-8</v>
      </c>
    </row>
    <row r="9" spans="1:19" ht="21" x14ac:dyDescent="0.25">
      <c r="A9" s="2" t="s">
        <v>92</v>
      </c>
      <c r="C9" s="1" t="s">
        <v>96</v>
      </c>
      <c r="E9" s="1" t="s">
        <v>97</v>
      </c>
      <c r="G9" s="1" t="s">
        <v>98</v>
      </c>
      <c r="I9" s="1">
        <v>0</v>
      </c>
      <c r="K9" s="1">
        <v>30000000</v>
      </c>
      <c r="M9" s="1">
        <v>0</v>
      </c>
      <c r="O9" s="1">
        <v>0</v>
      </c>
      <c r="Q9" s="1">
        <v>30000000</v>
      </c>
      <c r="S9" s="8">
        <f>Q9/سهام!$AD$3</f>
        <v>4.9317104335810195E-6</v>
      </c>
    </row>
    <row r="10" spans="1:19" ht="21" x14ac:dyDescent="0.25">
      <c r="A10" s="2" t="s">
        <v>99</v>
      </c>
      <c r="C10" s="1" t="s">
        <v>100</v>
      </c>
      <c r="E10" s="1" t="s">
        <v>94</v>
      </c>
      <c r="G10" s="1" t="s">
        <v>101</v>
      </c>
      <c r="I10" s="1">
        <v>0</v>
      </c>
      <c r="K10" s="1">
        <v>5586433015</v>
      </c>
      <c r="M10" s="1">
        <v>439485138882</v>
      </c>
      <c r="O10" s="1">
        <v>401136172784</v>
      </c>
      <c r="Q10" s="1">
        <v>43935399113</v>
      </c>
      <c r="S10" s="8">
        <f>Q10/سهام!$AD$3</f>
        <v>7.222555540304279E-3</v>
      </c>
    </row>
    <row r="11" spans="1:19" ht="21" x14ac:dyDescent="0.25">
      <c r="A11" s="2" t="s">
        <v>102</v>
      </c>
      <c r="C11" s="1" t="s">
        <v>103</v>
      </c>
      <c r="E11" s="1" t="s">
        <v>94</v>
      </c>
      <c r="G11" s="1" t="s">
        <v>104</v>
      </c>
      <c r="I11" s="1">
        <v>0</v>
      </c>
      <c r="K11" s="1">
        <v>589007</v>
      </c>
      <c r="M11" s="1">
        <v>5003</v>
      </c>
      <c r="O11" s="1">
        <v>0</v>
      </c>
      <c r="Q11" s="1">
        <v>594010</v>
      </c>
      <c r="S11" s="8">
        <f>Q11/سهام!$AD$3</f>
        <v>9.7649510488382045E-8</v>
      </c>
    </row>
    <row r="12" spans="1:19" ht="21" x14ac:dyDescent="0.25">
      <c r="A12" s="2" t="s">
        <v>105</v>
      </c>
      <c r="C12" s="1" t="s">
        <v>106</v>
      </c>
      <c r="E12" s="1" t="s">
        <v>94</v>
      </c>
      <c r="G12" s="1" t="s">
        <v>107</v>
      </c>
      <c r="I12" s="1">
        <v>0</v>
      </c>
      <c r="K12" s="1">
        <v>12299087965</v>
      </c>
      <c r="M12" s="1">
        <v>12298088608</v>
      </c>
      <c r="O12" s="1">
        <v>12298332190</v>
      </c>
      <c r="Q12" s="1">
        <v>12298844383</v>
      </c>
      <c r="S12" s="8">
        <f>Q12/سهام!$AD$3</f>
        <v>2.0218113054876804E-3</v>
      </c>
    </row>
    <row r="13" spans="1:19" ht="21" x14ac:dyDescent="0.25">
      <c r="A13" s="2" t="s">
        <v>108</v>
      </c>
      <c r="C13" s="1" t="s">
        <v>109</v>
      </c>
      <c r="E13" s="1" t="s">
        <v>110</v>
      </c>
      <c r="G13" s="1" t="s">
        <v>111</v>
      </c>
      <c r="I13" s="1">
        <v>18</v>
      </c>
      <c r="K13" s="1">
        <v>267000000000</v>
      </c>
      <c r="M13" s="1">
        <v>0</v>
      </c>
      <c r="O13" s="1">
        <v>0</v>
      </c>
      <c r="Q13" s="1">
        <v>267000000000</v>
      </c>
      <c r="S13" s="8">
        <f>Q13/سهام!$AD$3</f>
        <v>4.3892222858871073E-2</v>
      </c>
    </row>
    <row r="14" spans="1:19" ht="21" x14ac:dyDescent="0.25">
      <c r="A14" s="2" t="s">
        <v>112</v>
      </c>
      <c r="C14" s="1" t="s">
        <v>113</v>
      </c>
      <c r="E14" s="1" t="s">
        <v>94</v>
      </c>
      <c r="G14" s="1" t="s">
        <v>111</v>
      </c>
      <c r="I14" s="1">
        <v>0</v>
      </c>
      <c r="K14" s="1">
        <v>116457</v>
      </c>
      <c r="M14" s="1">
        <v>1803</v>
      </c>
      <c r="O14" s="1">
        <v>118260</v>
      </c>
      <c r="Q14" s="1">
        <v>0</v>
      </c>
      <c r="S14" s="8">
        <f>Q14/سهام!$AD$3</f>
        <v>0</v>
      </c>
    </row>
    <row r="15" spans="1:19" ht="21" x14ac:dyDescent="0.25">
      <c r="A15" s="2" t="s">
        <v>108</v>
      </c>
      <c r="C15" s="1" t="s">
        <v>114</v>
      </c>
      <c r="E15" s="1" t="s">
        <v>94</v>
      </c>
      <c r="G15" s="1" t="s">
        <v>111</v>
      </c>
      <c r="I15" s="1">
        <v>0</v>
      </c>
      <c r="K15" s="1">
        <v>750010</v>
      </c>
      <c r="M15" s="1">
        <v>4536603096</v>
      </c>
      <c r="O15" s="1">
        <v>4536248846</v>
      </c>
      <c r="Q15" s="1">
        <v>1104260</v>
      </c>
      <c r="S15" s="8">
        <f>Q15/سهام!$AD$3</f>
        <v>1.8152968544620587E-7</v>
      </c>
    </row>
    <row r="16" spans="1:19" ht="21" x14ac:dyDescent="0.25">
      <c r="A16" s="2" t="s">
        <v>102</v>
      </c>
      <c r="C16" s="1" t="s">
        <v>115</v>
      </c>
      <c r="E16" s="1" t="s">
        <v>97</v>
      </c>
      <c r="G16" s="1" t="s">
        <v>116</v>
      </c>
      <c r="I16" s="1">
        <v>0</v>
      </c>
      <c r="K16" s="1">
        <v>1100000</v>
      </c>
      <c r="M16" s="1">
        <v>0</v>
      </c>
      <c r="O16" s="1">
        <v>0</v>
      </c>
      <c r="Q16" s="1">
        <v>1100000</v>
      </c>
      <c r="S16" s="8">
        <f>Q16/سهام!$AD$3</f>
        <v>1.8082938256463737E-7</v>
      </c>
    </row>
    <row r="17" spans="1:19" ht="21" x14ac:dyDescent="0.25">
      <c r="A17" s="2" t="s">
        <v>117</v>
      </c>
      <c r="C17" s="1" t="s">
        <v>118</v>
      </c>
      <c r="E17" s="1" t="s">
        <v>94</v>
      </c>
      <c r="G17" s="1" t="s">
        <v>119</v>
      </c>
      <c r="I17" s="1">
        <v>0</v>
      </c>
      <c r="K17" s="1">
        <v>13589041095</v>
      </c>
      <c r="M17" s="1">
        <v>13589041095</v>
      </c>
      <c r="O17" s="1">
        <v>27178082190</v>
      </c>
      <c r="Q17" s="1">
        <v>0</v>
      </c>
      <c r="S17" s="8">
        <f>Q17/سهام!$AD$3</f>
        <v>0</v>
      </c>
    </row>
    <row r="18" spans="1:19" ht="21" x14ac:dyDescent="0.25">
      <c r="A18" s="2" t="s">
        <v>108</v>
      </c>
      <c r="C18" s="1" t="s">
        <v>120</v>
      </c>
      <c r="E18" s="1" t="s">
        <v>97</v>
      </c>
      <c r="G18" s="1" t="s">
        <v>121</v>
      </c>
      <c r="I18" s="1">
        <v>0</v>
      </c>
      <c r="K18" s="1">
        <v>580000</v>
      </c>
      <c r="M18" s="1">
        <v>0</v>
      </c>
      <c r="O18" s="1">
        <v>580000</v>
      </c>
      <c r="Q18" s="1">
        <v>0</v>
      </c>
      <c r="S18" s="8">
        <f>Q18/سهام!$AD$3</f>
        <v>0</v>
      </c>
    </row>
    <row r="19" spans="1:19" ht="21" x14ac:dyDescent="0.25">
      <c r="A19" s="2" t="s">
        <v>112</v>
      </c>
      <c r="C19" s="1" t="s">
        <v>122</v>
      </c>
      <c r="E19" s="1" t="s">
        <v>97</v>
      </c>
      <c r="G19" s="1" t="s">
        <v>121</v>
      </c>
      <c r="I19" s="1">
        <v>0</v>
      </c>
      <c r="K19" s="1">
        <v>556000</v>
      </c>
      <c r="M19" s="1">
        <v>0</v>
      </c>
      <c r="O19" s="1">
        <v>556000</v>
      </c>
      <c r="Q19" s="1">
        <v>0</v>
      </c>
      <c r="S19" s="8">
        <f>Q19/سهام!$AD$3</f>
        <v>0</v>
      </c>
    </row>
    <row r="20" spans="1:19" ht="21" x14ac:dyDescent="0.25">
      <c r="A20" s="2" t="s">
        <v>123</v>
      </c>
      <c r="C20" s="1" t="s">
        <v>124</v>
      </c>
      <c r="E20" s="1" t="s">
        <v>94</v>
      </c>
      <c r="G20" s="1" t="s">
        <v>125</v>
      </c>
      <c r="I20" s="1">
        <v>0</v>
      </c>
      <c r="K20" s="1">
        <v>563196</v>
      </c>
      <c r="M20" s="1">
        <v>4743</v>
      </c>
      <c r="O20" s="1">
        <v>567939</v>
      </c>
      <c r="Q20" s="1">
        <v>0</v>
      </c>
      <c r="S20" s="8">
        <f>Q20/سهام!$AD$3</f>
        <v>0</v>
      </c>
    </row>
    <row r="21" spans="1:19" ht="21" x14ac:dyDescent="0.25">
      <c r="A21" s="2" t="s">
        <v>105</v>
      </c>
      <c r="C21" s="1" t="s">
        <v>126</v>
      </c>
      <c r="E21" s="1" t="s">
        <v>110</v>
      </c>
      <c r="G21" s="1" t="s">
        <v>127</v>
      </c>
      <c r="I21" s="1">
        <v>20</v>
      </c>
      <c r="K21" s="1">
        <v>424000000000</v>
      </c>
      <c r="M21" s="1">
        <v>0</v>
      </c>
      <c r="O21" s="1">
        <v>0</v>
      </c>
      <c r="Q21" s="1">
        <v>424000000000</v>
      </c>
      <c r="S21" s="8">
        <f>Q21/سهام!$AD$3</f>
        <v>6.97015074612784E-2</v>
      </c>
    </row>
    <row r="22" spans="1:19" ht="21" x14ac:dyDescent="0.25">
      <c r="A22" s="2" t="s">
        <v>105</v>
      </c>
      <c r="C22" s="1" t="s">
        <v>128</v>
      </c>
      <c r="E22" s="1" t="s">
        <v>110</v>
      </c>
      <c r="G22" s="1" t="s">
        <v>127</v>
      </c>
      <c r="I22" s="1">
        <v>20</v>
      </c>
      <c r="K22" s="1">
        <v>300000000000</v>
      </c>
      <c r="M22" s="1">
        <v>0</v>
      </c>
      <c r="O22" s="1">
        <v>0</v>
      </c>
      <c r="Q22" s="1">
        <v>300000000000</v>
      </c>
      <c r="S22" s="8">
        <f>Q22/سهام!$AD$3</f>
        <v>4.9317104335810193E-2</v>
      </c>
    </row>
    <row r="23" spans="1:19" ht="21" x14ac:dyDescent="0.25">
      <c r="A23" s="2" t="s">
        <v>129</v>
      </c>
      <c r="C23" s="1" t="s">
        <v>130</v>
      </c>
      <c r="E23" s="1" t="s">
        <v>94</v>
      </c>
      <c r="G23" s="1" t="s">
        <v>131</v>
      </c>
      <c r="I23" s="1">
        <v>0</v>
      </c>
      <c r="K23" s="1">
        <v>2508991650</v>
      </c>
      <c r="M23" s="1">
        <v>1375890411</v>
      </c>
      <c r="O23" s="1">
        <v>2508241650</v>
      </c>
      <c r="Q23" s="1">
        <v>1376640411</v>
      </c>
      <c r="S23" s="8">
        <f>Q23/سهام!$AD$3</f>
        <v>2.2630639594059876E-4</v>
      </c>
    </row>
    <row r="24" spans="1:19" ht="21" x14ac:dyDescent="0.25">
      <c r="A24" s="2" t="s">
        <v>129</v>
      </c>
      <c r="C24" s="1" t="s">
        <v>132</v>
      </c>
      <c r="E24" s="1" t="s">
        <v>110</v>
      </c>
      <c r="G24" s="1" t="s">
        <v>131</v>
      </c>
      <c r="I24" s="1">
        <v>18</v>
      </c>
      <c r="K24" s="1">
        <v>90000000000</v>
      </c>
      <c r="M24" s="1">
        <v>0</v>
      </c>
      <c r="O24" s="1">
        <v>0</v>
      </c>
      <c r="Q24" s="1">
        <v>90000000000</v>
      </c>
      <c r="S24" s="8">
        <f>Q24/سهام!$AD$3</f>
        <v>1.4795131300743058E-2</v>
      </c>
    </row>
    <row r="25" spans="1:19" ht="21" x14ac:dyDescent="0.25">
      <c r="A25" s="2" t="s">
        <v>117</v>
      </c>
      <c r="C25" s="1" t="s">
        <v>133</v>
      </c>
      <c r="E25" s="1" t="s">
        <v>110</v>
      </c>
      <c r="G25" s="1" t="s">
        <v>134</v>
      </c>
      <c r="I25" s="1">
        <v>20</v>
      </c>
      <c r="K25" s="1">
        <v>800000000000</v>
      </c>
      <c r="M25" s="1">
        <v>0</v>
      </c>
      <c r="O25" s="1">
        <v>0</v>
      </c>
      <c r="Q25" s="1">
        <v>800000000000</v>
      </c>
      <c r="S25" s="8">
        <f>Q25/سهام!$AD$3</f>
        <v>0.13151227822882719</v>
      </c>
    </row>
    <row r="26" spans="1:19" ht="21" x14ac:dyDescent="0.25">
      <c r="A26" s="2" t="s">
        <v>135</v>
      </c>
      <c r="C26" s="1" t="s">
        <v>136</v>
      </c>
      <c r="E26" s="1" t="s">
        <v>110</v>
      </c>
      <c r="G26" s="1" t="s">
        <v>137</v>
      </c>
      <c r="I26" s="1">
        <v>19</v>
      </c>
      <c r="K26" s="1">
        <v>120000000000</v>
      </c>
      <c r="M26" s="1">
        <v>0</v>
      </c>
      <c r="O26" s="1">
        <v>0</v>
      </c>
      <c r="Q26" s="1">
        <v>120000000000</v>
      </c>
      <c r="S26" s="8">
        <f>Q26/سهام!$AD$3</f>
        <v>1.9726841734324076E-2</v>
      </c>
    </row>
    <row r="27" spans="1:19" ht="21" x14ac:dyDescent="0.25">
      <c r="A27" s="2" t="s">
        <v>138</v>
      </c>
      <c r="C27" s="1" t="s">
        <v>139</v>
      </c>
      <c r="E27" s="1" t="s">
        <v>94</v>
      </c>
      <c r="G27" s="1" t="s">
        <v>140</v>
      </c>
      <c r="I27" s="1">
        <v>0</v>
      </c>
      <c r="K27" s="1">
        <v>1020098</v>
      </c>
      <c r="M27" s="1">
        <v>8664</v>
      </c>
      <c r="O27" s="1">
        <v>0</v>
      </c>
      <c r="Q27" s="1">
        <v>1028762</v>
      </c>
      <c r="S27" s="8">
        <f>Q27/سهام!$AD$3</f>
        <v>1.6911854296905588E-7</v>
      </c>
    </row>
    <row r="28" spans="1:19" ht="21" x14ac:dyDescent="0.25">
      <c r="A28" s="2" t="s">
        <v>141</v>
      </c>
      <c r="C28" s="1" t="s">
        <v>142</v>
      </c>
      <c r="E28" s="1" t="s">
        <v>110</v>
      </c>
      <c r="G28" s="1" t="s">
        <v>143</v>
      </c>
      <c r="I28" s="1">
        <v>20</v>
      </c>
      <c r="K28" s="1">
        <v>0</v>
      </c>
      <c r="M28" s="1">
        <v>300000000000</v>
      </c>
      <c r="O28" s="1">
        <v>0</v>
      </c>
      <c r="Q28" s="1">
        <v>300000000000</v>
      </c>
      <c r="S28" s="8">
        <f>Q28/سهام!$AD$3</f>
        <v>4.9317104335810193E-2</v>
      </c>
    </row>
    <row r="29" spans="1:19" ht="19.5" thickBot="1" x14ac:dyDescent="0.3">
      <c r="K29" s="3">
        <f>SUM(K8:K28)</f>
        <v>2035031126868</v>
      </c>
      <c r="M29" s="3">
        <f>SUM(M8:M28)</f>
        <v>846747766101</v>
      </c>
      <c r="O29" s="3">
        <f>SUM(O8:O28)</f>
        <v>523134079859</v>
      </c>
      <c r="Q29" s="3">
        <f>SUM(Q8:Q28)</f>
        <v>2358644813110</v>
      </c>
      <c r="S29" s="9">
        <f>SUM(S8:S28)</f>
        <v>0.38773844113087802</v>
      </c>
    </row>
    <row r="30" spans="1:19" ht="19.5" thickTop="1" x14ac:dyDescent="0.25"/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rightToLeft="1" view="pageBreakPreview" zoomScale="60" zoomScaleNormal="100" workbookViewId="0">
      <selection activeCell="AE15" sqref="AE15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3" t="s">
        <v>145</v>
      </c>
      <c r="B6" s="13" t="s">
        <v>145</v>
      </c>
      <c r="C6" s="13" t="s">
        <v>145</v>
      </c>
      <c r="D6" s="13" t="s">
        <v>145</v>
      </c>
      <c r="E6" s="13" t="s">
        <v>145</v>
      </c>
      <c r="F6" s="13" t="s">
        <v>145</v>
      </c>
      <c r="G6" s="13" t="s">
        <v>145</v>
      </c>
      <c r="I6" s="13" t="s">
        <v>146</v>
      </c>
      <c r="J6" s="13" t="s">
        <v>146</v>
      </c>
      <c r="K6" s="13" t="s">
        <v>146</v>
      </c>
      <c r="L6" s="13" t="s">
        <v>146</v>
      </c>
      <c r="M6" s="13" t="s">
        <v>146</v>
      </c>
      <c r="O6" s="13" t="s">
        <v>147</v>
      </c>
      <c r="P6" s="13" t="s">
        <v>147</v>
      </c>
      <c r="Q6" s="13" t="s">
        <v>147</v>
      </c>
      <c r="R6" s="13" t="s">
        <v>147</v>
      </c>
      <c r="S6" s="13" t="s">
        <v>147</v>
      </c>
    </row>
    <row r="7" spans="1:19" ht="30" x14ac:dyDescent="0.25">
      <c r="A7" s="13" t="s">
        <v>148</v>
      </c>
      <c r="C7" s="13" t="s">
        <v>149</v>
      </c>
      <c r="E7" s="13" t="s">
        <v>58</v>
      </c>
      <c r="G7" s="13" t="s">
        <v>59</v>
      </c>
      <c r="I7" s="13" t="s">
        <v>150</v>
      </c>
      <c r="K7" s="13" t="s">
        <v>151</v>
      </c>
      <c r="M7" s="13" t="s">
        <v>152</v>
      </c>
      <c r="O7" s="13" t="s">
        <v>150</v>
      </c>
      <c r="Q7" s="13" t="s">
        <v>151</v>
      </c>
      <c r="S7" s="13" t="s">
        <v>152</v>
      </c>
    </row>
    <row r="8" spans="1:19" ht="21" x14ac:dyDescent="0.25">
      <c r="A8" s="2" t="s">
        <v>153</v>
      </c>
      <c r="C8" s="1" t="s">
        <v>154</v>
      </c>
      <c r="E8" s="1" t="s">
        <v>155</v>
      </c>
      <c r="G8" s="1">
        <v>18</v>
      </c>
      <c r="I8" s="1">
        <v>0</v>
      </c>
      <c r="K8" s="1" t="s">
        <v>154</v>
      </c>
      <c r="M8" s="1">
        <v>0</v>
      </c>
      <c r="O8" s="1">
        <v>667625832</v>
      </c>
      <c r="Q8" s="1" t="s">
        <v>154</v>
      </c>
      <c r="S8" s="1">
        <v>667625832</v>
      </c>
    </row>
    <row r="9" spans="1:19" ht="21" x14ac:dyDescent="0.25">
      <c r="A9" s="2" t="s">
        <v>74</v>
      </c>
      <c r="C9" s="1" t="s">
        <v>154</v>
      </c>
      <c r="E9" s="1" t="s">
        <v>76</v>
      </c>
      <c r="G9" s="1">
        <v>20</v>
      </c>
      <c r="I9" s="1">
        <v>9772199454</v>
      </c>
      <c r="K9" s="1" t="s">
        <v>154</v>
      </c>
      <c r="M9" s="1">
        <v>9772199454</v>
      </c>
      <c r="O9" s="1">
        <v>54920439803</v>
      </c>
      <c r="Q9" s="1" t="s">
        <v>154</v>
      </c>
      <c r="S9" s="1">
        <v>54920439803</v>
      </c>
    </row>
    <row r="10" spans="1:19" ht="21" x14ac:dyDescent="0.25">
      <c r="A10" s="2" t="s">
        <v>156</v>
      </c>
      <c r="C10" s="1" t="s">
        <v>154</v>
      </c>
      <c r="E10" s="1" t="s">
        <v>157</v>
      </c>
      <c r="G10" s="1">
        <v>16</v>
      </c>
      <c r="I10" s="1">
        <v>0</v>
      </c>
      <c r="K10" s="1" t="s">
        <v>154</v>
      </c>
      <c r="M10" s="1">
        <v>0</v>
      </c>
      <c r="O10" s="1">
        <v>1817364567</v>
      </c>
      <c r="Q10" s="1" t="s">
        <v>154</v>
      </c>
      <c r="S10" s="1">
        <v>1817364567</v>
      </c>
    </row>
    <row r="11" spans="1:19" ht="21" x14ac:dyDescent="0.25">
      <c r="A11" s="2" t="s">
        <v>61</v>
      </c>
      <c r="C11" s="1" t="s">
        <v>154</v>
      </c>
      <c r="E11" s="1" t="s">
        <v>64</v>
      </c>
      <c r="G11" s="1">
        <v>16</v>
      </c>
      <c r="I11" s="1">
        <v>12549766310</v>
      </c>
      <c r="K11" s="1" t="s">
        <v>154</v>
      </c>
      <c r="M11" s="1">
        <v>12549766310</v>
      </c>
      <c r="O11" s="1">
        <v>73669787715</v>
      </c>
      <c r="Q11" s="1" t="s">
        <v>154</v>
      </c>
      <c r="S11" s="1">
        <v>73669787715</v>
      </c>
    </row>
    <row r="12" spans="1:19" ht="21" x14ac:dyDescent="0.25">
      <c r="A12" s="2" t="s">
        <v>77</v>
      </c>
      <c r="C12" s="1" t="s">
        <v>154</v>
      </c>
      <c r="E12" s="1" t="s">
        <v>79</v>
      </c>
      <c r="G12" s="1">
        <v>19</v>
      </c>
      <c r="I12" s="1">
        <v>12551701401</v>
      </c>
      <c r="K12" s="1" t="s">
        <v>154</v>
      </c>
      <c r="M12" s="1">
        <v>12551701401</v>
      </c>
      <c r="O12" s="1">
        <v>75829948665</v>
      </c>
      <c r="Q12" s="1" t="s">
        <v>154</v>
      </c>
      <c r="S12" s="1">
        <v>75829948665</v>
      </c>
    </row>
    <row r="13" spans="1:19" ht="21" x14ac:dyDescent="0.25">
      <c r="A13" s="2" t="s">
        <v>71</v>
      </c>
      <c r="C13" s="1" t="s">
        <v>154</v>
      </c>
      <c r="E13" s="1" t="s">
        <v>73</v>
      </c>
      <c r="G13" s="1">
        <v>16</v>
      </c>
      <c r="I13" s="1">
        <v>103937277</v>
      </c>
      <c r="K13" s="1" t="s">
        <v>154</v>
      </c>
      <c r="M13" s="1">
        <v>103937277</v>
      </c>
      <c r="O13" s="1">
        <v>606556416</v>
      </c>
      <c r="Q13" s="1" t="s">
        <v>154</v>
      </c>
      <c r="S13" s="1">
        <v>606556416</v>
      </c>
    </row>
    <row r="14" spans="1:19" ht="21" x14ac:dyDescent="0.25">
      <c r="A14" s="2" t="s">
        <v>68</v>
      </c>
      <c r="C14" s="1" t="s">
        <v>154</v>
      </c>
      <c r="E14" s="1" t="s">
        <v>70</v>
      </c>
      <c r="G14" s="1">
        <v>17</v>
      </c>
      <c r="I14" s="1">
        <v>5055263900</v>
      </c>
      <c r="K14" s="1" t="s">
        <v>154</v>
      </c>
      <c r="M14" s="1">
        <v>5055263900</v>
      </c>
      <c r="O14" s="1">
        <v>41044410710</v>
      </c>
      <c r="Q14" s="1" t="s">
        <v>154</v>
      </c>
      <c r="S14" s="1">
        <v>41044410710</v>
      </c>
    </row>
    <row r="15" spans="1:19" ht="21" x14ac:dyDescent="0.25">
      <c r="A15" s="2" t="s">
        <v>92</v>
      </c>
      <c r="C15" s="1">
        <v>1</v>
      </c>
      <c r="E15" s="15" t="s">
        <v>154</v>
      </c>
      <c r="G15" s="1">
        <v>0</v>
      </c>
      <c r="I15" s="1">
        <v>104452</v>
      </c>
      <c r="K15" s="1">
        <v>0</v>
      </c>
      <c r="M15" s="1">
        <v>104452</v>
      </c>
      <c r="O15" s="1">
        <v>123616</v>
      </c>
      <c r="Q15" s="1">
        <v>0</v>
      </c>
      <c r="S15" s="1">
        <v>123616</v>
      </c>
    </row>
    <row r="16" spans="1:19" ht="21" x14ac:dyDescent="0.25">
      <c r="A16" s="2" t="s">
        <v>99</v>
      </c>
      <c r="C16" s="1">
        <v>31</v>
      </c>
      <c r="E16" s="15" t="s">
        <v>154</v>
      </c>
      <c r="G16" s="1">
        <v>0</v>
      </c>
      <c r="I16" s="1">
        <v>47446417</v>
      </c>
      <c r="K16" s="1">
        <v>0</v>
      </c>
      <c r="M16" s="1">
        <v>47446417</v>
      </c>
      <c r="O16" s="1">
        <v>85350830</v>
      </c>
      <c r="Q16" s="1">
        <v>0</v>
      </c>
      <c r="S16" s="1">
        <v>85350830</v>
      </c>
    </row>
    <row r="17" spans="1:19" ht="21" x14ac:dyDescent="0.25">
      <c r="A17" s="2" t="s">
        <v>102</v>
      </c>
      <c r="C17" s="1">
        <v>31</v>
      </c>
      <c r="E17" s="15" t="s">
        <v>154</v>
      </c>
      <c r="G17" s="1">
        <v>0</v>
      </c>
      <c r="I17" s="1">
        <v>5003</v>
      </c>
      <c r="K17" s="1">
        <v>0</v>
      </c>
      <c r="M17" s="1">
        <v>5003</v>
      </c>
      <c r="O17" s="1">
        <v>32477</v>
      </c>
      <c r="Q17" s="1">
        <v>0</v>
      </c>
      <c r="S17" s="1">
        <v>32477</v>
      </c>
    </row>
    <row r="18" spans="1:19" ht="21" x14ac:dyDescent="0.25">
      <c r="A18" s="2" t="s">
        <v>105</v>
      </c>
      <c r="C18" s="1">
        <v>20</v>
      </c>
      <c r="E18" s="15" t="s">
        <v>154</v>
      </c>
      <c r="G18" s="1">
        <v>0</v>
      </c>
      <c r="I18" s="1">
        <v>6418</v>
      </c>
      <c r="K18" s="1">
        <v>0</v>
      </c>
      <c r="M18" s="1">
        <v>6418</v>
      </c>
      <c r="O18" s="1">
        <v>24337</v>
      </c>
      <c r="Q18" s="1">
        <v>0</v>
      </c>
      <c r="S18" s="1">
        <v>24337</v>
      </c>
    </row>
    <row r="19" spans="1:19" ht="21" x14ac:dyDescent="0.25">
      <c r="A19" s="2" t="s">
        <v>108</v>
      </c>
      <c r="C19" s="1">
        <v>6</v>
      </c>
      <c r="E19" s="15" t="s">
        <v>154</v>
      </c>
      <c r="G19" s="1">
        <v>18</v>
      </c>
      <c r="I19" s="1">
        <v>4081808192</v>
      </c>
      <c r="K19" s="1">
        <v>-1338006</v>
      </c>
      <c r="M19" s="1">
        <v>4083146198</v>
      </c>
      <c r="O19" s="1">
        <v>29089841087</v>
      </c>
      <c r="Q19" s="1">
        <v>8373323</v>
      </c>
      <c r="S19" s="1">
        <v>29081467764</v>
      </c>
    </row>
    <row r="20" spans="1:19" ht="21" x14ac:dyDescent="0.25">
      <c r="A20" s="2" t="s">
        <v>112</v>
      </c>
      <c r="C20" s="1">
        <v>6</v>
      </c>
      <c r="E20" s="15" t="s">
        <v>154</v>
      </c>
      <c r="G20" s="1">
        <v>18</v>
      </c>
      <c r="I20" s="1">
        <v>0</v>
      </c>
      <c r="K20" s="1">
        <v>0</v>
      </c>
      <c r="M20" s="1">
        <v>0</v>
      </c>
      <c r="O20" s="1">
        <v>8806721281</v>
      </c>
      <c r="Q20" s="1">
        <v>0</v>
      </c>
      <c r="S20" s="1">
        <v>8806721281</v>
      </c>
    </row>
    <row r="21" spans="1:19" ht="21" x14ac:dyDescent="0.25">
      <c r="A21" s="2" t="s">
        <v>112</v>
      </c>
      <c r="C21" s="1">
        <v>17</v>
      </c>
      <c r="E21" s="15" t="s">
        <v>154</v>
      </c>
      <c r="G21" s="1">
        <v>0</v>
      </c>
      <c r="I21" s="1">
        <v>1803</v>
      </c>
      <c r="K21" s="1">
        <v>0</v>
      </c>
      <c r="M21" s="1">
        <v>1803</v>
      </c>
      <c r="O21" s="1">
        <v>885865</v>
      </c>
      <c r="Q21" s="1">
        <v>0</v>
      </c>
      <c r="S21" s="1">
        <v>885865</v>
      </c>
    </row>
    <row r="22" spans="1:19" ht="21" x14ac:dyDescent="0.25">
      <c r="A22" s="2" t="s">
        <v>108</v>
      </c>
      <c r="C22" s="1">
        <v>6</v>
      </c>
      <c r="E22" s="15" t="s">
        <v>154</v>
      </c>
      <c r="G22" s="1">
        <v>0</v>
      </c>
      <c r="I22" s="1">
        <v>6370</v>
      </c>
      <c r="K22" s="1">
        <v>0</v>
      </c>
      <c r="M22" s="1">
        <v>6370</v>
      </c>
      <c r="O22" s="1">
        <v>4578421</v>
      </c>
      <c r="Q22" s="1">
        <v>0</v>
      </c>
      <c r="S22" s="1">
        <v>4578421</v>
      </c>
    </row>
    <row r="23" spans="1:19" ht="21" x14ac:dyDescent="0.25">
      <c r="A23" s="2" t="s">
        <v>123</v>
      </c>
      <c r="C23" s="1">
        <v>8</v>
      </c>
      <c r="E23" s="15" t="s">
        <v>154</v>
      </c>
      <c r="G23" s="1">
        <v>0</v>
      </c>
      <c r="I23" s="1">
        <v>4743</v>
      </c>
      <c r="K23" s="1">
        <v>0</v>
      </c>
      <c r="M23" s="1">
        <v>4743</v>
      </c>
      <c r="O23" s="1">
        <v>31501</v>
      </c>
      <c r="Q23" s="1">
        <v>0</v>
      </c>
      <c r="S23" s="1">
        <v>31501</v>
      </c>
    </row>
    <row r="24" spans="1:19" ht="21" x14ac:dyDescent="0.25">
      <c r="A24" s="2" t="s">
        <v>105</v>
      </c>
      <c r="C24" s="1">
        <v>31</v>
      </c>
      <c r="E24" s="15" t="s">
        <v>154</v>
      </c>
      <c r="G24" s="1">
        <v>20</v>
      </c>
      <c r="I24" s="1">
        <v>7202191777</v>
      </c>
      <c r="K24" s="1">
        <v>0</v>
      </c>
      <c r="M24" s="1">
        <v>7202191777</v>
      </c>
      <c r="O24" s="1">
        <v>43585582715</v>
      </c>
      <c r="Q24" s="1">
        <v>0</v>
      </c>
      <c r="S24" s="1">
        <v>43585582715</v>
      </c>
    </row>
    <row r="25" spans="1:19" ht="21" x14ac:dyDescent="0.25">
      <c r="A25" s="2" t="s">
        <v>105</v>
      </c>
      <c r="C25" s="1">
        <v>31</v>
      </c>
      <c r="E25" s="15" t="s">
        <v>154</v>
      </c>
      <c r="G25" s="1">
        <v>20</v>
      </c>
      <c r="I25" s="1">
        <v>5095890391</v>
      </c>
      <c r="K25" s="1">
        <v>0</v>
      </c>
      <c r="M25" s="1">
        <v>5095890391</v>
      </c>
      <c r="O25" s="1">
        <v>30397484735</v>
      </c>
      <c r="Q25" s="1">
        <v>0</v>
      </c>
      <c r="S25" s="1">
        <v>30397484735</v>
      </c>
    </row>
    <row r="26" spans="1:19" ht="21" x14ac:dyDescent="0.25">
      <c r="A26" s="2" t="s">
        <v>158</v>
      </c>
      <c r="C26" s="1">
        <v>31</v>
      </c>
      <c r="E26" s="15" t="s">
        <v>154</v>
      </c>
      <c r="G26" s="1">
        <v>20</v>
      </c>
      <c r="I26" s="1">
        <v>0</v>
      </c>
      <c r="K26" s="1">
        <v>0</v>
      </c>
      <c r="M26" s="1">
        <v>0</v>
      </c>
      <c r="O26" s="1">
        <v>893775034</v>
      </c>
      <c r="Q26" s="1">
        <v>0</v>
      </c>
      <c r="S26" s="1">
        <v>893775034</v>
      </c>
    </row>
    <row r="27" spans="1:19" ht="21" x14ac:dyDescent="0.25">
      <c r="A27" s="2" t="s">
        <v>129</v>
      </c>
      <c r="C27" s="1">
        <v>22</v>
      </c>
      <c r="E27" s="15" t="s">
        <v>154</v>
      </c>
      <c r="G27" s="1">
        <v>0</v>
      </c>
      <c r="I27" s="1">
        <v>0</v>
      </c>
      <c r="K27" s="1">
        <v>0</v>
      </c>
      <c r="M27" s="1">
        <v>0</v>
      </c>
      <c r="O27" s="1">
        <v>2162336</v>
      </c>
      <c r="Q27" s="1">
        <v>0</v>
      </c>
      <c r="S27" s="1">
        <v>2162336</v>
      </c>
    </row>
    <row r="28" spans="1:19" ht="21" x14ac:dyDescent="0.25">
      <c r="A28" s="2" t="s">
        <v>129</v>
      </c>
      <c r="C28" s="1">
        <v>23</v>
      </c>
      <c r="E28" s="15" t="s">
        <v>154</v>
      </c>
      <c r="G28" s="1">
        <v>18</v>
      </c>
      <c r="I28" s="1">
        <v>1656457607</v>
      </c>
      <c r="K28" s="1">
        <v>3146633</v>
      </c>
      <c r="M28" s="1">
        <v>1653310974</v>
      </c>
      <c r="O28" s="1">
        <v>24536288622</v>
      </c>
      <c r="Q28" s="1">
        <v>4977730</v>
      </c>
      <c r="S28" s="1">
        <v>24531310892</v>
      </c>
    </row>
    <row r="29" spans="1:19" ht="21" x14ac:dyDescent="0.25">
      <c r="A29" s="2" t="s">
        <v>117</v>
      </c>
      <c r="C29" s="1">
        <v>28</v>
      </c>
      <c r="E29" s="15" t="s">
        <v>154</v>
      </c>
      <c r="G29" s="1">
        <v>20</v>
      </c>
      <c r="I29" s="1">
        <v>13589041084</v>
      </c>
      <c r="K29" s="1">
        <v>0</v>
      </c>
      <c r="M29" s="1">
        <v>13589041084</v>
      </c>
      <c r="O29" s="1">
        <v>81643236815</v>
      </c>
      <c r="Q29" s="1">
        <v>19871515</v>
      </c>
      <c r="S29" s="1">
        <v>81623365300</v>
      </c>
    </row>
    <row r="30" spans="1:19" ht="21" x14ac:dyDescent="0.25">
      <c r="A30" s="2" t="s">
        <v>135</v>
      </c>
      <c r="C30" s="1">
        <v>1</v>
      </c>
      <c r="E30" s="15" t="s">
        <v>154</v>
      </c>
      <c r="G30" s="1">
        <v>19</v>
      </c>
      <c r="I30" s="1">
        <v>1936438343</v>
      </c>
      <c r="K30" s="1">
        <v>0</v>
      </c>
      <c r="M30" s="1">
        <v>1936438343</v>
      </c>
      <c r="O30" s="1">
        <v>11613339168</v>
      </c>
      <c r="Q30" s="1">
        <v>0</v>
      </c>
      <c r="S30" s="1">
        <v>11613339168</v>
      </c>
    </row>
    <row r="31" spans="1:19" ht="21" x14ac:dyDescent="0.25">
      <c r="A31" s="2" t="s">
        <v>138</v>
      </c>
      <c r="C31" s="1">
        <v>17</v>
      </c>
      <c r="E31" s="15" t="s">
        <v>154</v>
      </c>
      <c r="G31" s="1">
        <v>0</v>
      </c>
      <c r="I31" s="1">
        <v>8664</v>
      </c>
      <c r="K31" s="1">
        <v>0</v>
      </c>
      <c r="M31" s="1">
        <v>8664</v>
      </c>
      <c r="O31" s="1">
        <v>28762</v>
      </c>
      <c r="Q31" s="1">
        <v>0</v>
      </c>
      <c r="S31" s="1">
        <v>28762</v>
      </c>
    </row>
    <row r="32" spans="1:19" ht="21" x14ac:dyDescent="0.25">
      <c r="A32" s="2" t="s">
        <v>141</v>
      </c>
      <c r="C32" s="1">
        <v>19</v>
      </c>
      <c r="E32" s="15" t="s">
        <v>154</v>
      </c>
      <c r="G32" s="1">
        <v>20</v>
      </c>
      <c r="I32" s="1">
        <v>1972602732</v>
      </c>
      <c r="K32" s="1">
        <v>20325082</v>
      </c>
      <c r="M32" s="1">
        <v>1952277650</v>
      </c>
      <c r="O32" s="1">
        <v>1972602732</v>
      </c>
      <c r="Q32" s="1">
        <v>20325082</v>
      </c>
      <c r="S32" s="1">
        <v>1952277650</v>
      </c>
    </row>
    <row r="33" spans="9:19" ht="19.5" thickBot="1" x14ac:dyDescent="0.3">
      <c r="I33" s="3">
        <f>SUM(I8:I32)</f>
        <v>75614882338</v>
      </c>
      <c r="K33" s="3">
        <f>SUM(K15:K32)</f>
        <v>22133709</v>
      </c>
      <c r="M33" s="3">
        <f>SUM(M8:M32)</f>
        <v>75592748629</v>
      </c>
      <c r="O33" s="3">
        <f>SUM(O8:O32)</f>
        <v>481188224042</v>
      </c>
      <c r="Q33" s="3">
        <f>SUM(Q15:Q32)</f>
        <v>53547650</v>
      </c>
      <c r="S33" s="3">
        <f>SUM(S8:S32)</f>
        <v>481134676392</v>
      </c>
    </row>
    <row r="34" spans="9:19" ht="19.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zoomScale="60" zoomScaleNormal="100" workbookViewId="0">
      <selection activeCell="AC16" sqref="AC16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2" t="s">
        <v>3</v>
      </c>
      <c r="C6" s="13" t="s">
        <v>159</v>
      </c>
      <c r="D6" s="13" t="s">
        <v>159</v>
      </c>
      <c r="E6" s="13" t="s">
        <v>159</v>
      </c>
      <c r="F6" s="13" t="s">
        <v>159</v>
      </c>
      <c r="G6" s="13" t="s">
        <v>159</v>
      </c>
      <c r="I6" s="13" t="s">
        <v>146</v>
      </c>
      <c r="J6" s="13" t="s">
        <v>146</v>
      </c>
      <c r="K6" s="13" t="s">
        <v>146</v>
      </c>
      <c r="L6" s="13" t="s">
        <v>146</v>
      </c>
      <c r="M6" s="13" t="s">
        <v>146</v>
      </c>
      <c r="O6" s="13" t="s">
        <v>147</v>
      </c>
      <c r="P6" s="13" t="s">
        <v>147</v>
      </c>
      <c r="Q6" s="13" t="s">
        <v>147</v>
      </c>
      <c r="R6" s="13" t="s">
        <v>147</v>
      </c>
      <c r="S6" s="13" t="s">
        <v>147</v>
      </c>
    </row>
    <row r="7" spans="1:19" ht="30" x14ac:dyDescent="0.25">
      <c r="A7" s="13" t="s">
        <v>3</v>
      </c>
      <c r="C7" s="13" t="s">
        <v>160</v>
      </c>
      <c r="E7" s="13" t="s">
        <v>161</v>
      </c>
      <c r="G7" s="13" t="s">
        <v>162</v>
      </c>
      <c r="I7" s="13" t="s">
        <v>163</v>
      </c>
      <c r="K7" s="13" t="s">
        <v>151</v>
      </c>
      <c r="M7" s="13" t="s">
        <v>164</v>
      </c>
      <c r="O7" s="13" t="s">
        <v>163</v>
      </c>
      <c r="Q7" s="13" t="s">
        <v>151</v>
      </c>
      <c r="S7" s="13" t="s">
        <v>164</v>
      </c>
    </row>
    <row r="8" spans="1:19" ht="21" x14ac:dyDescent="0.25">
      <c r="A8" s="2" t="s">
        <v>44</v>
      </c>
      <c r="C8" s="1" t="s">
        <v>165</v>
      </c>
      <c r="E8" s="1">
        <v>69093</v>
      </c>
      <c r="G8" s="1">
        <v>1250</v>
      </c>
      <c r="I8" s="1">
        <v>0</v>
      </c>
      <c r="K8" s="1">
        <v>0</v>
      </c>
      <c r="M8" s="1">
        <v>0</v>
      </c>
      <c r="O8" s="1">
        <v>86366250</v>
      </c>
      <c r="Q8" s="1">
        <v>8721715</v>
      </c>
      <c r="S8" s="1">
        <v>77644535</v>
      </c>
    </row>
    <row r="9" spans="1:19" ht="21" x14ac:dyDescent="0.25">
      <c r="A9" s="2" t="s">
        <v>35</v>
      </c>
      <c r="C9" s="1" t="s">
        <v>166</v>
      </c>
      <c r="E9" s="1">
        <v>728202</v>
      </c>
      <c r="G9" s="1">
        <v>125</v>
      </c>
      <c r="I9" s="1">
        <v>0</v>
      </c>
      <c r="K9" s="1">
        <v>0</v>
      </c>
      <c r="M9" s="1">
        <v>0</v>
      </c>
      <c r="O9" s="1">
        <v>91025250</v>
      </c>
      <c r="Q9" s="1">
        <v>11207313</v>
      </c>
      <c r="S9" s="1">
        <v>79817937</v>
      </c>
    </row>
    <row r="10" spans="1:19" ht="21" x14ac:dyDescent="0.25">
      <c r="A10" s="2" t="s">
        <v>45</v>
      </c>
      <c r="C10" s="1" t="s">
        <v>167</v>
      </c>
      <c r="E10" s="1">
        <v>2999999</v>
      </c>
      <c r="G10" s="1">
        <v>280</v>
      </c>
      <c r="I10" s="1">
        <v>0</v>
      </c>
      <c r="K10" s="1">
        <v>0</v>
      </c>
      <c r="M10" s="1">
        <v>0</v>
      </c>
      <c r="O10" s="1">
        <v>839999720</v>
      </c>
      <c r="Q10" s="1">
        <v>105628707</v>
      </c>
      <c r="S10" s="1">
        <v>734371013</v>
      </c>
    </row>
    <row r="11" spans="1:19" ht="21" x14ac:dyDescent="0.25">
      <c r="A11" s="2" t="s">
        <v>23</v>
      </c>
      <c r="C11" s="1" t="s">
        <v>168</v>
      </c>
      <c r="E11" s="1">
        <v>100588</v>
      </c>
      <c r="G11" s="1">
        <v>1200</v>
      </c>
      <c r="I11" s="1">
        <v>0</v>
      </c>
      <c r="K11" s="1">
        <v>0</v>
      </c>
      <c r="M11" s="1">
        <v>0</v>
      </c>
      <c r="O11" s="1">
        <v>120705600</v>
      </c>
      <c r="Q11" s="1">
        <v>15115321</v>
      </c>
      <c r="S11" s="1">
        <v>105590279</v>
      </c>
    </row>
    <row r="12" spans="1:19" ht="21" x14ac:dyDescent="0.25">
      <c r="A12" s="2" t="s">
        <v>43</v>
      </c>
      <c r="C12" s="1" t="s">
        <v>169</v>
      </c>
      <c r="E12" s="1">
        <v>1698345</v>
      </c>
      <c r="G12" s="1">
        <v>2130</v>
      </c>
      <c r="I12" s="1">
        <v>0</v>
      </c>
      <c r="K12" s="1">
        <v>0</v>
      </c>
      <c r="M12" s="1">
        <v>0</v>
      </c>
      <c r="O12" s="1">
        <v>3617474850</v>
      </c>
      <c r="Q12" s="1">
        <v>422366997</v>
      </c>
      <c r="S12" s="1">
        <v>3195107853</v>
      </c>
    </row>
    <row r="13" spans="1:19" ht="21" x14ac:dyDescent="0.25">
      <c r="A13" s="2" t="s">
        <v>20</v>
      </c>
      <c r="C13" s="1" t="s">
        <v>167</v>
      </c>
      <c r="E13" s="1">
        <v>242500</v>
      </c>
      <c r="G13" s="1">
        <v>66</v>
      </c>
      <c r="I13" s="1">
        <v>0</v>
      </c>
      <c r="K13" s="1">
        <v>0</v>
      </c>
      <c r="M13" s="1">
        <v>0</v>
      </c>
      <c r="O13" s="1">
        <v>16005000</v>
      </c>
      <c r="Q13" s="1">
        <v>2012605</v>
      </c>
      <c r="S13" s="1">
        <v>13992395</v>
      </c>
    </row>
    <row r="14" spans="1:19" ht="21" x14ac:dyDescent="0.25">
      <c r="A14" s="2" t="s">
        <v>18</v>
      </c>
      <c r="C14" s="1" t="s">
        <v>167</v>
      </c>
      <c r="E14" s="1">
        <v>830000</v>
      </c>
      <c r="G14" s="1">
        <v>3</v>
      </c>
      <c r="I14" s="1">
        <v>0</v>
      </c>
      <c r="K14" s="1">
        <v>0</v>
      </c>
      <c r="M14" s="1">
        <v>0</v>
      </c>
      <c r="O14" s="1">
        <v>2490000</v>
      </c>
      <c r="Q14" s="1">
        <v>313114</v>
      </c>
      <c r="S14" s="1">
        <v>2176886</v>
      </c>
    </row>
    <row r="15" spans="1:19" ht="21" x14ac:dyDescent="0.25">
      <c r="A15" s="2" t="s">
        <v>19</v>
      </c>
      <c r="C15" s="1" t="s">
        <v>167</v>
      </c>
      <c r="E15" s="1">
        <v>350000</v>
      </c>
      <c r="G15" s="1">
        <v>11</v>
      </c>
      <c r="I15" s="1">
        <v>0</v>
      </c>
      <c r="K15" s="1">
        <v>0</v>
      </c>
      <c r="M15" s="1">
        <v>0</v>
      </c>
      <c r="O15" s="1">
        <v>3850000</v>
      </c>
      <c r="Q15" s="1">
        <v>484132</v>
      </c>
      <c r="S15" s="1">
        <v>3365868</v>
      </c>
    </row>
    <row r="16" spans="1:19" ht="21" x14ac:dyDescent="0.25">
      <c r="A16" s="2" t="s">
        <v>36</v>
      </c>
      <c r="C16" s="1" t="s">
        <v>166</v>
      </c>
      <c r="E16" s="1">
        <v>450000</v>
      </c>
      <c r="G16" s="1">
        <v>56</v>
      </c>
      <c r="I16" s="1">
        <v>0</v>
      </c>
      <c r="K16" s="1">
        <v>0</v>
      </c>
      <c r="M16" s="1">
        <v>0</v>
      </c>
      <c r="O16" s="1">
        <v>25200000</v>
      </c>
      <c r="Q16" s="1">
        <v>3102703</v>
      </c>
      <c r="S16" s="1">
        <v>22097297</v>
      </c>
    </row>
    <row r="17" spans="1:19" ht="21" x14ac:dyDescent="0.25">
      <c r="A17" s="2" t="s">
        <v>31</v>
      </c>
      <c r="C17" s="1" t="s">
        <v>6</v>
      </c>
      <c r="E17" s="1">
        <v>85000</v>
      </c>
      <c r="G17" s="1">
        <v>1930</v>
      </c>
      <c r="I17" s="1">
        <v>164050000</v>
      </c>
      <c r="K17" s="1">
        <v>23408191</v>
      </c>
      <c r="M17" s="1">
        <v>140641809</v>
      </c>
      <c r="O17" s="1">
        <v>164050000</v>
      </c>
      <c r="Q17" s="1">
        <v>23408191</v>
      </c>
      <c r="S17" s="1">
        <v>140641809</v>
      </c>
    </row>
    <row r="18" spans="1:19" ht="21" x14ac:dyDescent="0.25">
      <c r="A18" s="2" t="s">
        <v>39</v>
      </c>
      <c r="C18" s="1" t="s">
        <v>170</v>
      </c>
      <c r="E18" s="1">
        <v>1500000</v>
      </c>
      <c r="G18" s="1">
        <v>450</v>
      </c>
      <c r="I18" s="1">
        <v>0</v>
      </c>
      <c r="K18" s="1">
        <v>0</v>
      </c>
      <c r="M18" s="1">
        <v>0</v>
      </c>
      <c r="O18" s="1">
        <v>675000000</v>
      </c>
      <c r="Q18" s="1">
        <v>75911854</v>
      </c>
      <c r="S18" s="1">
        <v>599088146</v>
      </c>
    </row>
    <row r="19" spans="1:19" ht="21" x14ac:dyDescent="0.25">
      <c r="A19" s="2" t="s">
        <v>16</v>
      </c>
      <c r="C19" s="1" t="s">
        <v>165</v>
      </c>
      <c r="E19" s="1">
        <v>100000</v>
      </c>
      <c r="G19" s="1">
        <v>700</v>
      </c>
      <c r="I19" s="1">
        <v>0</v>
      </c>
      <c r="K19" s="1">
        <v>0</v>
      </c>
      <c r="M19" s="1">
        <v>0</v>
      </c>
      <c r="O19" s="1">
        <v>70000000</v>
      </c>
      <c r="Q19" s="1">
        <v>7068966</v>
      </c>
      <c r="S19" s="1">
        <v>62931034</v>
      </c>
    </row>
    <row r="20" spans="1:19" ht="21" x14ac:dyDescent="0.25">
      <c r="A20" s="2" t="s">
        <v>30</v>
      </c>
      <c r="C20" s="1" t="s">
        <v>171</v>
      </c>
      <c r="E20" s="1">
        <v>6734784</v>
      </c>
      <c r="G20" s="1">
        <v>15</v>
      </c>
      <c r="I20" s="1">
        <v>101021760</v>
      </c>
      <c r="K20" s="1">
        <v>13489553</v>
      </c>
      <c r="M20" s="1">
        <v>87532207</v>
      </c>
      <c r="O20" s="1">
        <v>101021760</v>
      </c>
      <c r="Q20" s="1">
        <v>13489553</v>
      </c>
      <c r="S20" s="1">
        <v>87532207</v>
      </c>
    </row>
    <row r="21" spans="1:19" ht="21" x14ac:dyDescent="0.25">
      <c r="A21" s="2" t="s">
        <v>15</v>
      </c>
      <c r="C21" s="1" t="s">
        <v>167</v>
      </c>
      <c r="E21" s="1">
        <v>6290000</v>
      </c>
      <c r="G21" s="1">
        <v>450</v>
      </c>
      <c r="I21" s="1">
        <v>0</v>
      </c>
      <c r="K21" s="1">
        <v>0</v>
      </c>
      <c r="M21" s="1">
        <v>0</v>
      </c>
      <c r="O21" s="1">
        <v>2830500000</v>
      </c>
      <c r="Q21" s="1">
        <v>355931138</v>
      </c>
      <c r="S21" s="1">
        <v>2474568862</v>
      </c>
    </row>
    <row r="22" spans="1:19" ht="21" x14ac:dyDescent="0.25">
      <c r="A22" s="2" t="s">
        <v>24</v>
      </c>
      <c r="C22" s="1" t="s">
        <v>167</v>
      </c>
      <c r="E22" s="1">
        <v>115056</v>
      </c>
      <c r="G22" s="1">
        <v>200</v>
      </c>
      <c r="I22" s="1">
        <v>0</v>
      </c>
      <c r="K22" s="1">
        <v>0</v>
      </c>
      <c r="M22" s="1">
        <v>0</v>
      </c>
      <c r="O22" s="1">
        <v>23011200</v>
      </c>
      <c r="Q22" s="1">
        <v>2893624</v>
      </c>
      <c r="S22" s="1">
        <v>20117576</v>
      </c>
    </row>
    <row r="23" spans="1:19" ht="21" x14ac:dyDescent="0.25">
      <c r="A23" s="2" t="s">
        <v>34</v>
      </c>
      <c r="C23" s="1" t="s">
        <v>167</v>
      </c>
      <c r="E23" s="1">
        <v>5342532</v>
      </c>
      <c r="G23" s="1">
        <v>200</v>
      </c>
      <c r="I23" s="1">
        <v>0</v>
      </c>
      <c r="K23" s="1">
        <v>0</v>
      </c>
      <c r="M23" s="1">
        <v>0</v>
      </c>
      <c r="O23" s="1">
        <v>1068506400</v>
      </c>
      <c r="Q23" s="1">
        <v>134363080</v>
      </c>
      <c r="S23" s="1">
        <v>934143320</v>
      </c>
    </row>
    <row r="24" spans="1:19" ht="21" x14ac:dyDescent="0.25">
      <c r="A24" s="2" t="s">
        <v>42</v>
      </c>
      <c r="C24" s="1" t="s">
        <v>172</v>
      </c>
      <c r="E24" s="1">
        <v>17396511</v>
      </c>
      <c r="G24" s="1">
        <v>350</v>
      </c>
      <c r="I24" s="1">
        <v>0</v>
      </c>
      <c r="K24" s="1">
        <v>0</v>
      </c>
      <c r="M24" s="1">
        <v>0</v>
      </c>
      <c r="O24" s="1">
        <v>6088778850</v>
      </c>
      <c r="Q24" s="1">
        <v>301267704</v>
      </c>
      <c r="S24" s="1">
        <v>5787511146</v>
      </c>
    </row>
    <row r="25" spans="1:19" ht="21" x14ac:dyDescent="0.25">
      <c r="A25" s="2" t="s">
        <v>22</v>
      </c>
      <c r="C25" s="1" t="s">
        <v>173</v>
      </c>
      <c r="E25" s="1">
        <v>2201999</v>
      </c>
      <c r="G25" s="1">
        <v>300</v>
      </c>
      <c r="I25" s="1">
        <v>0</v>
      </c>
      <c r="K25" s="1">
        <v>0</v>
      </c>
      <c r="M25" s="1">
        <v>0</v>
      </c>
      <c r="O25" s="1">
        <v>660599700</v>
      </c>
      <c r="Q25" s="1">
        <v>79590325</v>
      </c>
      <c r="S25" s="1">
        <v>581009375</v>
      </c>
    </row>
    <row r="26" spans="1:19" ht="21" x14ac:dyDescent="0.25">
      <c r="A26" s="2" t="s">
        <v>26</v>
      </c>
      <c r="C26" s="1" t="s">
        <v>174</v>
      </c>
      <c r="E26" s="1">
        <v>500000</v>
      </c>
      <c r="G26" s="1">
        <v>10000</v>
      </c>
      <c r="I26" s="1">
        <v>0</v>
      </c>
      <c r="K26" s="1">
        <v>0</v>
      </c>
      <c r="M26" s="1">
        <v>0</v>
      </c>
      <c r="O26" s="1">
        <v>5000000000</v>
      </c>
      <c r="Q26" s="1">
        <v>440349781</v>
      </c>
      <c r="S26" s="1">
        <v>4559650219</v>
      </c>
    </row>
    <row r="27" spans="1:19" ht="21" x14ac:dyDescent="0.25">
      <c r="A27" s="2" t="s">
        <v>27</v>
      </c>
      <c r="C27" s="1" t="s">
        <v>175</v>
      </c>
      <c r="E27" s="1">
        <v>544352</v>
      </c>
      <c r="G27" s="1">
        <v>8</v>
      </c>
      <c r="I27" s="1">
        <v>0</v>
      </c>
      <c r="K27" s="1">
        <v>0</v>
      </c>
      <c r="M27" s="1">
        <v>0</v>
      </c>
      <c r="O27" s="1">
        <v>4354816</v>
      </c>
      <c r="Q27" s="1">
        <v>499127</v>
      </c>
      <c r="S27" s="1">
        <v>3855689</v>
      </c>
    </row>
    <row r="28" spans="1:19" ht="21" x14ac:dyDescent="0.25">
      <c r="A28" s="2" t="s">
        <v>28</v>
      </c>
      <c r="C28" s="1" t="s">
        <v>167</v>
      </c>
      <c r="E28" s="1">
        <v>9920294</v>
      </c>
      <c r="G28" s="1">
        <v>151</v>
      </c>
      <c r="I28" s="1">
        <v>0</v>
      </c>
      <c r="K28" s="1">
        <v>0</v>
      </c>
      <c r="M28" s="1">
        <v>0</v>
      </c>
      <c r="O28" s="1">
        <v>1497964394</v>
      </c>
      <c r="Q28" s="1">
        <v>188366780</v>
      </c>
      <c r="S28" s="1">
        <v>1309597614</v>
      </c>
    </row>
    <row r="29" spans="1:19" ht="21" x14ac:dyDescent="0.25">
      <c r="A29" s="2" t="s">
        <v>25</v>
      </c>
      <c r="C29" s="1" t="s">
        <v>168</v>
      </c>
      <c r="E29" s="1">
        <v>700000</v>
      </c>
      <c r="G29" s="1">
        <v>2000</v>
      </c>
      <c r="I29" s="1">
        <v>1400000000</v>
      </c>
      <c r="K29" s="1">
        <v>175314560</v>
      </c>
      <c r="M29" s="1">
        <v>1224685440</v>
      </c>
      <c r="O29" s="1">
        <v>1400000000</v>
      </c>
      <c r="Q29" s="1">
        <v>175314560</v>
      </c>
      <c r="S29" s="1">
        <v>1224685440</v>
      </c>
    </row>
    <row r="30" spans="1:19" ht="21" x14ac:dyDescent="0.25">
      <c r="A30" s="2" t="s">
        <v>38</v>
      </c>
      <c r="C30" s="1" t="s">
        <v>176</v>
      </c>
      <c r="E30" s="1">
        <v>12779864</v>
      </c>
      <c r="G30" s="1">
        <v>630</v>
      </c>
      <c r="I30" s="1">
        <v>0</v>
      </c>
      <c r="K30" s="1">
        <v>0</v>
      </c>
      <c r="M30" s="1">
        <v>0</v>
      </c>
      <c r="O30" s="1">
        <v>8051314320</v>
      </c>
      <c r="Q30" s="1">
        <v>0</v>
      </c>
      <c r="S30" s="1">
        <v>8051314320</v>
      </c>
    </row>
    <row r="31" spans="1:19" ht="19.5" thickBot="1" x14ac:dyDescent="0.3">
      <c r="I31" s="3">
        <f>SUM(I8:I30)</f>
        <v>1665071760</v>
      </c>
      <c r="K31" s="3">
        <f>SUM(K8:K30)</f>
        <v>212212304</v>
      </c>
      <c r="M31" s="3">
        <f>SUM(M8:M30)</f>
        <v>1452859456</v>
      </c>
      <c r="O31" s="3">
        <f>SUM(O8:O30)</f>
        <v>32438218110</v>
      </c>
      <c r="Q31" s="3">
        <f>SUM(Q8:Q30)</f>
        <v>2367407290</v>
      </c>
      <c r="S31" s="3">
        <f>SUM(S8:S30)</f>
        <v>30070810820</v>
      </c>
    </row>
    <row r="32" spans="1:19" ht="19.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rightToLeft="1" view="pageBreakPreview" topLeftCell="A16" zoomScale="60" zoomScaleNormal="100" workbookViewId="0">
      <selection activeCell="J28" sqref="J28"/>
    </sheetView>
  </sheetViews>
  <sheetFormatPr defaultRowHeight="18.75" x14ac:dyDescent="0.25"/>
  <cols>
    <col min="1" max="1" width="34.140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2" t="s">
        <v>3</v>
      </c>
      <c r="C6" s="13" t="s">
        <v>146</v>
      </c>
      <c r="D6" s="13" t="s">
        <v>146</v>
      </c>
      <c r="E6" s="13" t="s">
        <v>146</v>
      </c>
      <c r="F6" s="13" t="s">
        <v>146</v>
      </c>
      <c r="G6" s="13" t="s">
        <v>146</v>
      </c>
      <c r="H6" s="13" t="s">
        <v>146</v>
      </c>
      <c r="I6" s="13" t="s">
        <v>146</v>
      </c>
      <c r="K6" s="13" t="s">
        <v>147</v>
      </c>
      <c r="L6" s="13" t="s">
        <v>147</v>
      </c>
      <c r="M6" s="13" t="s">
        <v>147</v>
      </c>
      <c r="N6" s="13" t="s">
        <v>147</v>
      </c>
      <c r="O6" s="13" t="s">
        <v>147</v>
      </c>
      <c r="P6" s="13" t="s">
        <v>147</v>
      </c>
      <c r="Q6" s="13" t="s">
        <v>147</v>
      </c>
    </row>
    <row r="7" spans="1:17" ht="30" x14ac:dyDescent="0.25">
      <c r="A7" s="13" t="s">
        <v>3</v>
      </c>
      <c r="C7" s="13" t="s">
        <v>7</v>
      </c>
      <c r="E7" s="13" t="s">
        <v>177</v>
      </c>
      <c r="G7" s="13" t="s">
        <v>178</v>
      </c>
      <c r="I7" s="13" t="s">
        <v>179</v>
      </c>
      <c r="K7" s="13" t="s">
        <v>7</v>
      </c>
      <c r="M7" s="13" t="s">
        <v>177</v>
      </c>
      <c r="O7" s="13" t="s">
        <v>178</v>
      </c>
      <c r="Q7" s="13" t="s">
        <v>179</v>
      </c>
    </row>
    <row r="8" spans="1:17" ht="21" x14ac:dyDescent="0.25">
      <c r="A8" s="2" t="s">
        <v>46</v>
      </c>
      <c r="C8" s="1">
        <v>1400000</v>
      </c>
      <c r="E8" s="1">
        <v>69625250100</v>
      </c>
      <c r="G8" s="1">
        <v>70106998125</v>
      </c>
      <c r="I8" s="1">
        <v>-481748025</v>
      </c>
      <c r="K8" s="1">
        <v>1400000</v>
      </c>
      <c r="M8" s="1">
        <v>69625250100</v>
      </c>
      <c r="O8" s="1">
        <v>70106998125</v>
      </c>
      <c r="Q8" s="1">
        <v>-481748025</v>
      </c>
    </row>
    <row r="9" spans="1:17" ht="21" x14ac:dyDescent="0.25">
      <c r="A9" s="2" t="s">
        <v>43</v>
      </c>
      <c r="C9" s="1">
        <v>1698345</v>
      </c>
      <c r="E9" s="1">
        <v>50444606635</v>
      </c>
      <c r="G9" s="1">
        <v>43117645698</v>
      </c>
      <c r="I9" s="1">
        <v>7326960937</v>
      </c>
      <c r="K9" s="1">
        <v>1698345</v>
      </c>
      <c r="M9" s="1">
        <v>50444606635</v>
      </c>
      <c r="O9" s="1">
        <v>33933620929</v>
      </c>
      <c r="Q9" s="1">
        <v>16510985706</v>
      </c>
    </row>
    <row r="10" spans="1:17" ht="21" x14ac:dyDescent="0.25">
      <c r="A10" s="2" t="s">
        <v>38</v>
      </c>
      <c r="C10" s="1">
        <v>12790864</v>
      </c>
      <c r="E10" s="1">
        <v>291422261592</v>
      </c>
      <c r="G10" s="1">
        <v>265611302123</v>
      </c>
      <c r="I10" s="1">
        <v>25810959469</v>
      </c>
      <c r="K10" s="1">
        <v>12790864</v>
      </c>
      <c r="M10" s="1">
        <v>291422261592</v>
      </c>
      <c r="O10" s="1">
        <v>217528145807</v>
      </c>
      <c r="Q10" s="1">
        <v>73894115785</v>
      </c>
    </row>
    <row r="11" spans="1:17" ht="21" x14ac:dyDescent="0.25">
      <c r="A11" s="2" t="s">
        <v>24</v>
      </c>
      <c r="C11" s="1">
        <v>115056</v>
      </c>
      <c r="E11" s="1">
        <v>1280959868</v>
      </c>
      <c r="G11" s="1">
        <v>1131133312</v>
      </c>
      <c r="I11" s="1">
        <v>149826556</v>
      </c>
      <c r="K11" s="1">
        <v>115056</v>
      </c>
      <c r="M11" s="1">
        <v>1280959868</v>
      </c>
      <c r="O11" s="1">
        <v>1068229032</v>
      </c>
      <c r="Q11" s="1">
        <v>212730836</v>
      </c>
    </row>
    <row r="12" spans="1:17" ht="21" x14ac:dyDescent="0.25">
      <c r="A12" s="2" t="s">
        <v>23</v>
      </c>
      <c r="C12" s="1">
        <v>100588</v>
      </c>
      <c r="E12" s="1">
        <v>1484844095</v>
      </c>
      <c r="G12" s="1">
        <v>1241869607</v>
      </c>
      <c r="I12" s="1">
        <v>242974488</v>
      </c>
      <c r="K12" s="1">
        <v>100588</v>
      </c>
      <c r="M12" s="1">
        <v>1484844095</v>
      </c>
      <c r="O12" s="1">
        <v>1294864043</v>
      </c>
      <c r="Q12" s="1">
        <v>189980052</v>
      </c>
    </row>
    <row r="13" spans="1:17" ht="21" x14ac:dyDescent="0.25">
      <c r="A13" s="2" t="s">
        <v>44</v>
      </c>
      <c r="C13" s="1">
        <v>69093</v>
      </c>
      <c r="E13" s="1">
        <v>5991808663</v>
      </c>
      <c r="G13" s="1">
        <v>4888090584</v>
      </c>
      <c r="I13" s="1">
        <v>1103718079</v>
      </c>
      <c r="K13" s="1">
        <v>69093</v>
      </c>
      <c r="M13" s="1">
        <v>5991808663</v>
      </c>
      <c r="O13" s="1">
        <v>6044006905</v>
      </c>
      <c r="Q13" s="1">
        <v>-52198241</v>
      </c>
    </row>
    <row r="14" spans="1:17" ht="21" x14ac:dyDescent="0.25">
      <c r="A14" s="2" t="s">
        <v>45</v>
      </c>
      <c r="C14" s="1">
        <v>2999999</v>
      </c>
      <c r="E14" s="1">
        <v>42913124195</v>
      </c>
      <c r="G14" s="1">
        <v>36829540223</v>
      </c>
      <c r="I14" s="1">
        <v>6083583972</v>
      </c>
      <c r="K14" s="1">
        <v>2999999</v>
      </c>
      <c r="M14" s="1">
        <v>42913124195</v>
      </c>
      <c r="O14" s="1">
        <v>36084002971</v>
      </c>
      <c r="Q14" s="1">
        <v>6829121224</v>
      </c>
    </row>
    <row r="15" spans="1:17" ht="21" x14ac:dyDescent="0.25">
      <c r="A15" s="2" t="s">
        <v>28</v>
      </c>
      <c r="C15" s="1">
        <v>9920294</v>
      </c>
      <c r="E15" s="1">
        <v>142593938905</v>
      </c>
      <c r="G15" s="1">
        <v>137061767416</v>
      </c>
      <c r="I15" s="1">
        <v>5532171489</v>
      </c>
      <c r="K15" s="1">
        <v>9920294</v>
      </c>
      <c r="M15" s="1">
        <v>142593938905</v>
      </c>
      <c r="O15" s="1">
        <v>137007078216</v>
      </c>
      <c r="Q15" s="1">
        <v>5586860689</v>
      </c>
    </row>
    <row r="16" spans="1:17" ht="21" x14ac:dyDescent="0.25">
      <c r="A16" s="2" t="s">
        <v>36</v>
      </c>
      <c r="C16" s="1">
        <v>450000</v>
      </c>
      <c r="E16" s="1">
        <v>1986111900</v>
      </c>
      <c r="G16" s="1">
        <v>1609913677</v>
      </c>
      <c r="I16" s="1">
        <v>376198223</v>
      </c>
      <c r="K16" s="1">
        <v>450000</v>
      </c>
      <c r="M16" s="1">
        <v>1986111900</v>
      </c>
      <c r="O16" s="1">
        <v>1894858110</v>
      </c>
      <c r="Q16" s="1">
        <v>91253790</v>
      </c>
    </row>
    <row r="17" spans="1:17" ht="21" x14ac:dyDescent="0.25">
      <c r="A17" s="2" t="s">
        <v>39</v>
      </c>
      <c r="C17" s="1">
        <v>1500000</v>
      </c>
      <c r="E17" s="1">
        <v>28032210000</v>
      </c>
      <c r="G17" s="1">
        <v>22773188475</v>
      </c>
      <c r="I17" s="1">
        <v>5259021525</v>
      </c>
      <c r="K17" s="1">
        <v>1500000</v>
      </c>
      <c r="M17" s="1">
        <v>28032210000</v>
      </c>
      <c r="O17" s="1">
        <v>23451877496</v>
      </c>
      <c r="Q17" s="1">
        <v>4580332504</v>
      </c>
    </row>
    <row r="18" spans="1:17" ht="21" x14ac:dyDescent="0.25">
      <c r="A18" s="2" t="s">
        <v>41</v>
      </c>
      <c r="C18" s="1">
        <v>50000</v>
      </c>
      <c r="E18" s="1">
        <v>1150115850</v>
      </c>
      <c r="G18" s="1">
        <v>1312146000</v>
      </c>
      <c r="I18" s="1">
        <v>-162030150</v>
      </c>
      <c r="K18" s="1">
        <v>50000</v>
      </c>
      <c r="M18" s="1">
        <v>1150115850</v>
      </c>
      <c r="O18" s="1">
        <v>1465780226</v>
      </c>
      <c r="Q18" s="1">
        <v>-315664376</v>
      </c>
    </row>
    <row r="19" spans="1:17" ht="21" x14ac:dyDescent="0.25">
      <c r="A19" s="2" t="s">
        <v>35</v>
      </c>
      <c r="C19" s="1">
        <v>728202</v>
      </c>
      <c r="E19" s="1">
        <v>5378348141</v>
      </c>
      <c r="G19" s="1">
        <v>4777536707</v>
      </c>
      <c r="I19" s="1">
        <v>600811434</v>
      </c>
      <c r="K19" s="1">
        <v>728202</v>
      </c>
      <c r="M19" s="1">
        <v>5378348141</v>
      </c>
      <c r="O19" s="1">
        <v>5309125233</v>
      </c>
      <c r="Q19" s="1">
        <v>69222908</v>
      </c>
    </row>
    <row r="20" spans="1:17" ht="21" x14ac:dyDescent="0.25">
      <c r="A20" s="2" t="s">
        <v>32</v>
      </c>
      <c r="C20" s="1">
        <v>1362500</v>
      </c>
      <c r="E20" s="1">
        <v>2890274928</v>
      </c>
      <c r="G20" s="1">
        <v>2447388376</v>
      </c>
      <c r="I20" s="1">
        <v>442886552</v>
      </c>
      <c r="K20" s="1">
        <v>1362500</v>
      </c>
      <c r="M20" s="1">
        <v>2890274928</v>
      </c>
      <c r="O20" s="1">
        <v>3358894950</v>
      </c>
      <c r="Q20" s="1">
        <v>-468620021</v>
      </c>
    </row>
    <row r="21" spans="1:17" ht="21" x14ac:dyDescent="0.25">
      <c r="A21" s="2" t="s">
        <v>17</v>
      </c>
      <c r="C21" s="1">
        <v>355000</v>
      </c>
      <c r="E21" s="1">
        <v>812347600</v>
      </c>
      <c r="G21" s="1">
        <v>714597693</v>
      </c>
      <c r="I21" s="1">
        <v>97749907</v>
      </c>
      <c r="K21" s="1">
        <v>355000</v>
      </c>
      <c r="M21" s="1">
        <v>812347600</v>
      </c>
      <c r="O21" s="1">
        <v>970441312</v>
      </c>
      <c r="Q21" s="1">
        <v>-158093711</v>
      </c>
    </row>
    <row r="22" spans="1:17" ht="21" x14ac:dyDescent="0.25">
      <c r="A22" s="2" t="s">
        <v>33</v>
      </c>
      <c r="C22" s="1">
        <v>1775000</v>
      </c>
      <c r="E22" s="1">
        <v>25531428712</v>
      </c>
      <c r="G22" s="1">
        <v>22867126200</v>
      </c>
      <c r="I22" s="1">
        <v>2664302512</v>
      </c>
      <c r="K22" s="1">
        <v>1775000</v>
      </c>
      <c r="M22" s="1">
        <v>25531428712</v>
      </c>
      <c r="O22" s="1">
        <v>21918802500</v>
      </c>
      <c r="Q22" s="1">
        <v>3612626212</v>
      </c>
    </row>
    <row r="23" spans="1:17" ht="21" x14ac:dyDescent="0.25">
      <c r="A23" s="2" t="s">
        <v>27</v>
      </c>
      <c r="C23" s="1">
        <v>544352</v>
      </c>
      <c r="E23" s="1">
        <v>1541090124</v>
      </c>
      <c r="G23" s="1">
        <v>1399859604</v>
      </c>
      <c r="I23" s="1">
        <v>141230520</v>
      </c>
      <c r="K23" s="1">
        <v>544352</v>
      </c>
      <c r="M23" s="1">
        <v>1541090124</v>
      </c>
      <c r="O23" s="1">
        <v>1638490483</v>
      </c>
      <c r="Q23" s="1">
        <v>-97400358</v>
      </c>
    </row>
    <row r="24" spans="1:17" ht="21" x14ac:dyDescent="0.25">
      <c r="A24" s="2" t="s">
        <v>37</v>
      </c>
      <c r="C24" s="1">
        <v>26238</v>
      </c>
      <c r="E24" s="1">
        <v>363320642</v>
      </c>
      <c r="G24" s="1">
        <v>275424693</v>
      </c>
      <c r="I24" s="1">
        <v>87895949</v>
      </c>
      <c r="K24" s="1">
        <v>26238</v>
      </c>
      <c r="M24" s="1">
        <v>363320642</v>
      </c>
      <c r="O24" s="1">
        <v>242561520</v>
      </c>
      <c r="Q24" s="1">
        <v>120759122</v>
      </c>
    </row>
    <row r="25" spans="1:17" ht="21" x14ac:dyDescent="0.25">
      <c r="A25" s="2" t="s">
        <v>31</v>
      </c>
      <c r="C25" s="1">
        <v>85000</v>
      </c>
      <c r="E25" s="1">
        <v>1257274440</v>
      </c>
      <c r="G25" s="1">
        <v>1215872257</v>
      </c>
      <c r="I25" s="1">
        <v>41402183</v>
      </c>
      <c r="K25" s="1">
        <v>85000</v>
      </c>
      <c r="M25" s="1">
        <v>1257274440</v>
      </c>
      <c r="O25" s="1">
        <v>1032519735</v>
      </c>
      <c r="Q25" s="1">
        <v>224754705</v>
      </c>
    </row>
    <row r="26" spans="1:17" ht="21" x14ac:dyDescent="0.25">
      <c r="A26" s="2" t="s">
        <v>26</v>
      </c>
      <c r="C26" s="1">
        <v>500000</v>
      </c>
      <c r="E26" s="1">
        <v>59578386750</v>
      </c>
      <c r="G26" s="1">
        <v>40457835000</v>
      </c>
      <c r="I26" s="1">
        <v>19120551750</v>
      </c>
      <c r="K26" s="1">
        <v>500000</v>
      </c>
      <c r="M26" s="1">
        <v>59578386750</v>
      </c>
      <c r="O26" s="1">
        <v>33539247000</v>
      </c>
      <c r="Q26" s="1">
        <v>26039139750</v>
      </c>
    </row>
    <row r="27" spans="1:17" ht="21" x14ac:dyDescent="0.25">
      <c r="A27" s="2" t="s">
        <v>25</v>
      </c>
      <c r="C27" s="1">
        <v>1400000</v>
      </c>
      <c r="E27" s="1">
        <v>44115939000</v>
      </c>
      <c r="G27" s="1">
        <v>44803423000</v>
      </c>
      <c r="I27" s="1">
        <v>-687484000</v>
      </c>
      <c r="K27" s="1">
        <v>1400000</v>
      </c>
      <c r="M27" s="1">
        <v>44115939000</v>
      </c>
      <c r="O27" s="1">
        <v>45309981850</v>
      </c>
      <c r="Q27" s="1">
        <v>-1194042850</v>
      </c>
    </row>
    <row r="28" spans="1:17" ht="21" x14ac:dyDescent="0.25">
      <c r="A28" s="2" t="s">
        <v>34</v>
      </c>
      <c r="C28" s="1">
        <v>5342532</v>
      </c>
      <c r="E28" s="1">
        <v>38980860479</v>
      </c>
      <c r="G28" s="1">
        <v>37541648873</v>
      </c>
      <c r="I28" s="1">
        <v>1439211606</v>
      </c>
      <c r="K28" s="1">
        <v>5342532</v>
      </c>
      <c r="M28" s="1">
        <v>38980860479</v>
      </c>
      <c r="O28" s="1">
        <v>34085609513</v>
      </c>
      <c r="Q28" s="1">
        <v>4895250966</v>
      </c>
    </row>
    <row r="29" spans="1:17" ht="21" x14ac:dyDescent="0.25">
      <c r="A29" s="2" t="s">
        <v>21</v>
      </c>
      <c r="C29" s="1">
        <v>390500</v>
      </c>
      <c r="E29" s="1">
        <v>1162200515</v>
      </c>
      <c r="G29" s="1">
        <v>1098539565</v>
      </c>
      <c r="I29" s="1">
        <v>63660950</v>
      </c>
      <c r="K29" s="1">
        <v>390500</v>
      </c>
      <c r="M29" s="1">
        <v>1162200515</v>
      </c>
      <c r="O29" s="1">
        <v>1312036654</v>
      </c>
      <c r="Q29" s="1">
        <v>-149836138</v>
      </c>
    </row>
    <row r="30" spans="1:17" ht="21" x14ac:dyDescent="0.25">
      <c r="A30" s="2" t="s">
        <v>20</v>
      </c>
      <c r="C30" s="1">
        <v>242500</v>
      </c>
      <c r="E30" s="1">
        <v>995565926</v>
      </c>
      <c r="G30" s="1">
        <v>933855302</v>
      </c>
      <c r="I30" s="1">
        <v>61710624</v>
      </c>
      <c r="K30" s="1">
        <v>242500</v>
      </c>
      <c r="M30" s="1">
        <v>995565926</v>
      </c>
      <c r="O30" s="1">
        <v>961817928</v>
      </c>
      <c r="Q30" s="1">
        <v>33747998</v>
      </c>
    </row>
    <row r="31" spans="1:17" ht="21" x14ac:dyDescent="0.25">
      <c r="A31" s="2" t="s">
        <v>19</v>
      </c>
      <c r="C31" s="1">
        <v>350000</v>
      </c>
      <c r="E31" s="1">
        <v>877447935</v>
      </c>
      <c r="G31" s="1">
        <v>775160190</v>
      </c>
      <c r="I31" s="1">
        <v>102287745</v>
      </c>
      <c r="K31" s="1">
        <v>350000</v>
      </c>
      <c r="M31" s="1">
        <v>877447935</v>
      </c>
      <c r="O31" s="1">
        <v>908064675</v>
      </c>
      <c r="Q31" s="1">
        <v>-30616740</v>
      </c>
    </row>
    <row r="32" spans="1:17" ht="21" x14ac:dyDescent="0.25">
      <c r="A32" s="2" t="s">
        <v>42</v>
      </c>
      <c r="C32" s="1">
        <v>10496511</v>
      </c>
      <c r="E32" s="1">
        <v>45659432379</v>
      </c>
      <c r="G32" s="1">
        <v>35757844865</v>
      </c>
      <c r="I32" s="1">
        <v>9901587514</v>
      </c>
      <c r="K32" s="1">
        <v>10496511</v>
      </c>
      <c r="M32" s="1">
        <v>45659432379</v>
      </c>
      <c r="O32" s="1">
        <v>58117696140</v>
      </c>
      <c r="Q32" s="1">
        <v>-12458263760</v>
      </c>
    </row>
    <row r="33" spans="1:17" ht="21" x14ac:dyDescent="0.25">
      <c r="A33" s="2" t="s">
        <v>30</v>
      </c>
      <c r="C33" s="1">
        <v>6734784</v>
      </c>
      <c r="E33" s="1">
        <v>28044148715</v>
      </c>
      <c r="G33" s="1">
        <v>25828199031</v>
      </c>
      <c r="I33" s="1">
        <v>2215949684</v>
      </c>
      <c r="K33" s="1">
        <v>6734784</v>
      </c>
      <c r="M33" s="1">
        <v>28044148715</v>
      </c>
      <c r="O33" s="1">
        <v>36549230400</v>
      </c>
      <c r="Q33" s="1">
        <v>-8505081684</v>
      </c>
    </row>
    <row r="34" spans="1:17" ht="21" x14ac:dyDescent="0.25">
      <c r="A34" s="2" t="s">
        <v>22</v>
      </c>
      <c r="C34" s="1">
        <v>2201999</v>
      </c>
      <c r="E34" s="1">
        <v>8779666291</v>
      </c>
      <c r="G34" s="1">
        <v>9401313070</v>
      </c>
      <c r="I34" s="1">
        <v>-621646778</v>
      </c>
      <c r="K34" s="1">
        <v>2201999</v>
      </c>
      <c r="M34" s="1">
        <v>8779666291</v>
      </c>
      <c r="O34" s="1">
        <v>10006384735</v>
      </c>
      <c r="Q34" s="1">
        <v>-1226718443</v>
      </c>
    </row>
    <row r="35" spans="1:17" ht="21" x14ac:dyDescent="0.25">
      <c r="A35" s="2" t="s">
        <v>16</v>
      </c>
      <c r="C35" s="1">
        <v>100000</v>
      </c>
      <c r="E35" s="1">
        <v>2573893665</v>
      </c>
      <c r="G35" s="1">
        <v>2700038610</v>
      </c>
      <c r="I35" s="1">
        <v>-126144945</v>
      </c>
      <c r="K35" s="1">
        <v>100000</v>
      </c>
      <c r="M35" s="1">
        <v>2573893665</v>
      </c>
      <c r="O35" s="1">
        <v>3613272345</v>
      </c>
      <c r="Q35" s="1">
        <v>-1039378680</v>
      </c>
    </row>
    <row r="36" spans="1:17" ht="21" x14ac:dyDescent="0.25">
      <c r="A36" s="2" t="s">
        <v>15</v>
      </c>
      <c r="C36" s="1">
        <v>6290000</v>
      </c>
      <c r="E36" s="1">
        <v>139807565820</v>
      </c>
      <c r="G36" s="1">
        <v>122206568602</v>
      </c>
      <c r="I36" s="1">
        <v>17600997218</v>
      </c>
      <c r="K36" s="1">
        <v>6290000</v>
      </c>
      <c r="M36" s="1">
        <v>139807565820</v>
      </c>
      <c r="O36" s="1">
        <v>135368237925</v>
      </c>
      <c r="Q36" s="1">
        <v>4439327895</v>
      </c>
    </row>
    <row r="37" spans="1:17" ht="21" x14ac:dyDescent="0.25">
      <c r="A37" s="2" t="s">
        <v>40</v>
      </c>
      <c r="C37" s="1">
        <v>15706</v>
      </c>
      <c r="E37" s="1">
        <v>301946703</v>
      </c>
      <c r="G37" s="1">
        <v>278840130</v>
      </c>
      <c r="I37" s="1">
        <v>23106573</v>
      </c>
      <c r="K37" s="1">
        <v>15706</v>
      </c>
      <c r="M37" s="1">
        <v>301946703</v>
      </c>
      <c r="O37" s="1">
        <v>265569463</v>
      </c>
      <c r="Q37" s="1">
        <v>36377240</v>
      </c>
    </row>
    <row r="38" spans="1:17" ht="21" x14ac:dyDescent="0.25">
      <c r="A38" s="2" t="s">
        <v>18</v>
      </c>
      <c r="C38" s="1">
        <v>0</v>
      </c>
      <c r="E38" s="1">
        <v>0</v>
      </c>
      <c r="G38" s="1">
        <v>0</v>
      </c>
      <c r="I38" s="1">
        <v>0</v>
      </c>
      <c r="K38" s="1">
        <v>830000</v>
      </c>
      <c r="M38" s="1">
        <v>2258193325</v>
      </c>
      <c r="O38" s="1">
        <v>2351425275</v>
      </c>
      <c r="Q38" s="1">
        <v>-93231949</v>
      </c>
    </row>
    <row r="39" spans="1:17" ht="21" x14ac:dyDescent="0.25">
      <c r="A39" s="2" t="s">
        <v>80</v>
      </c>
      <c r="C39" s="1">
        <v>100830</v>
      </c>
      <c r="E39" s="1">
        <v>143240854943</v>
      </c>
      <c r="G39" s="1">
        <v>141394068324</v>
      </c>
      <c r="I39" s="1">
        <v>1846786619</v>
      </c>
      <c r="K39" s="1">
        <v>100830</v>
      </c>
      <c r="M39" s="1">
        <v>143240854943</v>
      </c>
      <c r="O39" s="1">
        <v>132291655644</v>
      </c>
      <c r="Q39" s="1">
        <v>10949199299</v>
      </c>
    </row>
    <row r="40" spans="1:17" ht="21" x14ac:dyDescent="0.25">
      <c r="A40" s="2" t="s">
        <v>71</v>
      </c>
      <c r="C40" s="1">
        <v>7500</v>
      </c>
      <c r="E40" s="1">
        <v>7583675209</v>
      </c>
      <c r="G40" s="1">
        <v>7311519546</v>
      </c>
      <c r="I40" s="1">
        <v>272155663</v>
      </c>
      <c r="K40" s="1">
        <v>7500</v>
      </c>
      <c r="M40" s="1">
        <v>7583675209</v>
      </c>
      <c r="O40" s="1">
        <v>7167455663</v>
      </c>
      <c r="Q40" s="1">
        <v>416219546</v>
      </c>
    </row>
    <row r="41" spans="1:17" ht="21" x14ac:dyDescent="0.25">
      <c r="A41" s="2" t="s">
        <v>65</v>
      </c>
      <c r="C41" s="1">
        <v>47943</v>
      </c>
      <c r="E41" s="1">
        <v>32643265335</v>
      </c>
      <c r="G41" s="1">
        <v>31639281205</v>
      </c>
      <c r="I41" s="1">
        <v>1003984130</v>
      </c>
      <c r="K41" s="1">
        <v>47943</v>
      </c>
      <c r="M41" s="1">
        <v>32643265335</v>
      </c>
      <c r="O41" s="1">
        <v>28952323440</v>
      </c>
      <c r="Q41" s="1">
        <v>3690941895</v>
      </c>
    </row>
    <row r="42" spans="1:17" ht="21" x14ac:dyDescent="0.25">
      <c r="A42" s="2" t="s">
        <v>61</v>
      </c>
      <c r="C42" s="1">
        <v>911000</v>
      </c>
      <c r="E42" s="1">
        <v>852086031409</v>
      </c>
      <c r="G42" s="1">
        <v>858006458137</v>
      </c>
      <c r="I42" s="1">
        <v>-5920426727</v>
      </c>
      <c r="K42" s="1">
        <v>911000</v>
      </c>
      <c r="M42" s="1">
        <v>852086031409</v>
      </c>
      <c r="O42" s="1">
        <v>895078503830</v>
      </c>
      <c r="Q42" s="1">
        <v>-42992472420</v>
      </c>
    </row>
    <row r="43" spans="1:17" ht="21" x14ac:dyDescent="0.25">
      <c r="A43" s="2" t="s">
        <v>74</v>
      </c>
      <c r="C43" s="1">
        <v>0</v>
      </c>
      <c r="E43" s="1">
        <v>0</v>
      </c>
      <c r="G43" s="1">
        <v>0</v>
      </c>
      <c r="I43" s="1">
        <v>0</v>
      </c>
      <c r="K43" s="1">
        <v>575000</v>
      </c>
      <c r="M43" s="1">
        <v>572596198125</v>
      </c>
      <c r="O43" s="1">
        <v>566395000000</v>
      </c>
      <c r="Q43" s="1">
        <v>6201198125</v>
      </c>
    </row>
    <row r="44" spans="1:17" ht="21" x14ac:dyDescent="0.25">
      <c r="A44" s="2" t="s">
        <v>77</v>
      </c>
      <c r="C44" s="1">
        <v>0</v>
      </c>
      <c r="E44" s="1">
        <v>0</v>
      </c>
      <c r="G44" s="1">
        <v>0</v>
      </c>
      <c r="I44" s="1">
        <v>0</v>
      </c>
      <c r="K44" s="1">
        <v>790029</v>
      </c>
      <c r="M44" s="1">
        <v>769427764836</v>
      </c>
      <c r="O44" s="1">
        <v>696713927598</v>
      </c>
      <c r="Q44" s="1">
        <v>72713837238</v>
      </c>
    </row>
    <row r="45" spans="1:17" ht="21" x14ac:dyDescent="0.25">
      <c r="A45" s="2" t="s">
        <v>68</v>
      </c>
      <c r="C45" s="1">
        <v>200000</v>
      </c>
      <c r="E45" s="1">
        <v>199963750000</v>
      </c>
      <c r="G45" s="1">
        <v>199463840625</v>
      </c>
      <c r="I45" s="1">
        <v>499909375</v>
      </c>
      <c r="K45" s="1">
        <v>0</v>
      </c>
      <c r="M45" s="1">
        <v>0</v>
      </c>
      <c r="O45" s="1">
        <v>0</v>
      </c>
      <c r="Q45" s="1">
        <v>0</v>
      </c>
    </row>
    <row r="46" spans="1:17" ht="19.5" thickBot="1" x14ac:dyDescent="0.3">
      <c r="C46" s="3">
        <f>SUM(C8:C45)</f>
        <v>71302336</v>
      </c>
      <c r="E46" s="3">
        <f>SUM(E8:E45)</f>
        <v>2281093947464</v>
      </c>
      <c r="G46" s="3">
        <f>SUM(G8:G45)</f>
        <v>2178979834845</v>
      </c>
      <c r="I46" s="3">
        <f>SUM(I8:I45)</f>
        <v>102114112621</v>
      </c>
      <c r="K46" s="3">
        <f>SUM(K8:K45)</f>
        <v>73297365</v>
      </c>
      <c r="M46" s="3">
        <f>SUM(M8:M45)</f>
        <v>3425412353750</v>
      </c>
      <c r="O46" s="3">
        <f>SUM(O8:O45)</f>
        <v>3253337737671</v>
      </c>
      <c r="Q46" s="3">
        <f>SUM(Q8:Q45)</f>
        <v>172074616089</v>
      </c>
    </row>
    <row r="47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rightToLeft="1" view="pageBreakPreview" zoomScale="60" zoomScaleNormal="100" workbookViewId="0">
      <selection activeCell="L23" sqref="L23"/>
    </sheetView>
  </sheetViews>
  <sheetFormatPr defaultRowHeight="18.75" x14ac:dyDescent="0.25"/>
  <cols>
    <col min="1" max="1" width="34.85546875" style="1" bestFit="1" customWidth="1"/>
    <col min="2" max="2" width="1" style="1" customWidth="1"/>
    <col min="3" max="3" width="13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2" t="s">
        <v>3</v>
      </c>
      <c r="C6" s="13" t="s">
        <v>146</v>
      </c>
      <c r="D6" s="13" t="s">
        <v>146</v>
      </c>
      <c r="E6" s="13" t="s">
        <v>146</v>
      </c>
      <c r="F6" s="13" t="s">
        <v>146</v>
      </c>
      <c r="G6" s="13" t="s">
        <v>146</v>
      </c>
      <c r="H6" s="13" t="s">
        <v>146</v>
      </c>
      <c r="I6" s="13" t="s">
        <v>146</v>
      </c>
      <c r="K6" s="13" t="s">
        <v>147</v>
      </c>
      <c r="L6" s="13" t="s">
        <v>147</v>
      </c>
      <c r="M6" s="13" t="s">
        <v>147</v>
      </c>
      <c r="N6" s="13" t="s">
        <v>147</v>
      </c>
      <c r="O6" s="13" t="s">
        <v>147</v>
      </c>
      <c r="P6" s="13" t="s">
        <v>147</v>
      </c>
      <c r="Q6" s="13" t="s">
        <v>147</v>
      </c>
    </row>
    <row r="7" spans="1:17" ht="30" x14ac:dyDescent="0.25">
      <c r="A7" s="13" t="s">
        <v>3</v>
      </c>
      <c r="C7" s="13" t="s">
        <v>7</v>
      </c>
      <c r="E7" s="13" t="s">
        <v>177</v>
      </c>
      <c r="G7" s="13" t="s">
        <v>178</v>
      </c>
      <c r="I7" s="14" t="s">
        <v>180</v>
      </c>
      <c r="K7" s="13" t="s">
        <v>7</v>
      </c>
      <c r="M7" s="13" t="s">
        <v>177</v>
      </c>
      <c r="O7" s="13" t="s">
        <v>178</v>
      </c>
      <c r="Q7" s="13" t="s">
        <v>180</v>
      </c>
    </row>
    <row r="8" spans="1:17" ht="21" x14ac:dyDescent="0.25">
      <c r="A8" s="2" t="s">
        <v>29</v>
      </c>
      <c r="C8" s="1">
        <v>700000</v>
      </c>
      <c r="E8" s="1">
        <v>20584200000</v>
      </c>
      <c r="G8" s="1">
        <v>20584200000</v>
      </c>
      <c r="I8" s="1">
        <v>0</v>
      </c>
      <c r="K8" s="1">
        <v>700000</v>
      </c>
      <c r="M8" s="1">
        <v>20584200000</v>
      </c>
      <c r="O8" s="1">
        <v>20584200000</v>
      </c>
      <c r="Q8" s="1">
        <v>0</v>
      </c>
    </row>
    <row r="9" spans="1:17" ht="21" x14ac:dyDescent="0.25">
      <c r="A9" s="2" t="s">
        <v>42</v>
      </c>
      <c r="C9" s="1">
        <v>6900000</v>
      </c>
      <c r="E9" s="1">
        <v>30014743820</v>
      </c>
      <c r="G9" s="1">
        <v>38204323660</v>
      </c>
      <c r="I9" s="1">
        <v>-8189579840</v>
      </c>
      <c r="K9" s="1">
        <v>6900000</v>
      </c>
      <c r="M9" s="1">
        <v>30014743820</v>
      </c>
      <c r="O9" s="1">
        <v>38204323660</v>
      </c>
      <c r="Q9" s="1">
        <v>-8189579840</v>
      </c>
    </row>
    <row r="10" spans="1:17" ht="21" x14ac:dyDescent="0.25">
      <c r="A10" s="2" t="s">
        <v>68</v>
      </c>
      <c r="C10" s="1">
        <v>300000</v>
      </c>
      <c r="E10" s="1">
        <v>299980625000</v>
      </c>
      <c r="G10" s="1">
        <v>299945625000</v>
      </c>
      <c r="I10" s="1">
        <v>35000000</v>
      </c>
      <c r="K10" s="1">
        <v>300000</v>
      </c>
      <c r="M10" s="1">
        <v>299980625000</v>
      </c>
      <c r="O10" s="1">
        <v>299945625000</v>
      </c>
      <c r="Q10" s="1">
        <v>35000000</v>
      </c>
    </row>
    <row r="11" spans="1:17" ht="21" x14ac:dyDescent="0.25">
      <c r="A11" s="2" t="s">
        <v>51</v>
      </c>
      <c r="C11" s="1">
        <v>0</v>
      </c>
      <c r="E11" s="1">
        <v>0</v>
      </c>
      <c r="G11" s="1">
        <v>0</v>
      </c>
      <c r="I11" s="1">
        <v>0</v>
      </c>
      <c r="K11" s="1">
        <v>9495482</v>
      </c>
      <c r="M11" s="1">
        <v>2810662672</v>
      </c>
      <c r="O11" s="1">
        <v>2813557644</v>
      </c>
      <c r="Q11" s="1">
        <v>-2894972</v>
      </c>
    </row>
    <row r="12" spans="1:17" ht="21" x14ac:dyDescent="0.25">
      <c r="A12" s="2" t="s">
        <v>156</v>
      </c>
      <c r="C12" s="1">
        <v>0</v>
      </c>
      <c r="E12" s="1">
        <v>0</v>
      </c>
      <c r="G12" s="1">
        <v>0</v>
      </c>
      <c r="I12" s="1">
        <v>0</v>
      </c>
      <c r="K12" s="1">
        <v>403700</v>
      </c>
      <c r="M12" s="1">
        <v>411754000000</v>
      </c>
      <c r="O12" s="1">
        <v>411699365962</v>
      </c>
      <c r="Q12" s="1">
        <v>54634038</v>
      </c>
    </row>
    <row r="13" spans="1:17" ht="21" x14ac:dyDescent="0.25">
      <c r="A13" s="2" t="s">
        <v>153</v>
      </c>
      <c r="C13" s="1">
        <v>0</v>
      </c>
      <c r="E13" s="1">
        <v>0</v>
      </c>
      <c r="G13" s="1">
        <v>0</v>
      </c>
      <c r="I13" s="1">
        <v>0</v>
      </c>
      <c r="K13" s="1">
        <v>150000</v>
      </c>
      <c r="M13" s="1">
        <v>155521806570</v>
      </c>
      <c r="O13" s="1">
        <v>149972812500</v>
      </c>
      <c r="Q13" s="1">
        <v>5548994070</v>
      </c>
    </row>
    <row r="14" spans="1:17" ht="19.5" thickBot="1" x14ac:dyDescent="0.3">
      <c r="C14" s="3">
        <f>SUM(C8:C13)</f>
        <v>7900000</v>
      </c>
      <c r="E14" s="3">
        <f>SUM(E8:E13)</f>
        <v>350579568820</v>
      </c>
      <c r="G14" s="3">
        <f>SUM(G8:G13)</f>
        <v>358734148660</v>
      </c>
      <c r="I14" s="3">
        <f>SUM(I8:I13)</f>
        <v>-8154579840</v>
      </c>
      <c r="K14" s="3">
        <f>SUM(K8:K13)</f>
        <v>17949182</v>
      </c>
      <c r="M14" s="3">
        <f>SUM(M8:M13)</f>
        <v>920666038062</v>
      </c>
      <c r="O14" s="3">
        <f>SUM(O8:O13)</f>
        <v>923219884766</v>
      </c>
      <c r="Q14" s="3">
        <f>SUM(Q8:Q13)</f>
        <v>-2553846704</v>
      </c>
    </row>
    <row r="15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1"/>
  <sheetViews>
    <sheetView rightToLeft="1" view="pageBreakPreview" zoomScale="60" zoomScaleNormal="100" workbookViewId="0">
      <selection activeCell="V40" sqref="V40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9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25">
      <c r="A3" s="14" t="s">
        <v>144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25">
      <c r="A6" s="12" t="s">
        <v>3</v>
      </c>
      <c r="C6" s="13" t="s">
        <v>146</v>
      </c>
      <c r="D6" s="13" t="s">
        <v>146</v>
      </c>
      <c r="E6" s="13" t="s">
        <v>146</v>
      </c>
      <c r="F6" s="13" t="s">
        <v>146</v>
      </c>
      <c r="G6" s="13" t="s">
        <v>146</v>
      </c>
      <c r="H6" s="13" t="s">
        <v>146</v>
      </c>
      <c r="I6" s="13" t="s">
        <v>146</v>
      </c>
      <c r="J6" s="13" t="s">
        <v>146</v>
      </c>
      <c r="K6" s="13" t="s">
        <v>146</v>
      </c>
      <c r="M6" s="13" t="s">
        <v>147</v>
      </c>
      <c r="N6" s="13" t="s">
        <v>147</v>
      </c>
      <c r="O6" s="13" t="s">
        <v>147</v>
      </c>
      <c r="P6" s="13" t="s">
        <v>147</v>
      </c>
      <c r="Q6" s="13" t="s">
        <v>147</v>
      </c>
      <c r="R6" s="13" t="s">
        <v>147</v>
      </c>
      <c r="S6" s="13" t="s">
        <v>147</v>
      </c>
      <c r="T6" s="13" t="s">
        <v>147</v>
      </c>
      <c r="U6" s="13" t="s">
        <v>147</v>
      </c>
    </row>
    <row r="7" spans="1:21" ht="30" x14ac:dyDescent="0.25">
      <c r="A7" s="13" t="s">
        <v>3</v>
      </c>
      <c r="C7" s="13" t="s">
        <v>181</v>
      </c>
      <c r="E7" s="13" t="s">
        <v>182</v>
      </c>
      <c r="G7" s="13" t="s">
        <v>183</v>
      </c>
      <c r="I7" s="13" t="s">
        <v>89</v>
      </c>
      <c r="K7" s="13" t="s">
        <v>184</v>
      </c>
      <c r="M7" s="13" t="s">
        <v>181</v>
      </c>
      <c r="O7" s="13" t="s">
        <v>182</v>
      </c>
      <c r="Q7" s="13" t="s">
        <v>183</v>
      </c>
      <c r="S7" s="13" t="s">
        <v>89</v>
      </c>
      <c r="U7" s="13" t="s">
        <v>184</v>
      </c>
    </row>
    <row r="8" spans="1:21" ht="21" x14ac:dyDescent="0.25">
      <c r="A8" s="2" t="s">
        <v>29</v>
      </c>
      <c r="C8" s="1">
        <v>0</v>
      </c>
      <c r="E8" s="1">
        <v>3779784750</v>
      </c>
      <c r="G8" s="1">
        <v>0</v>
      </c>
      <c r="I8" s="1">
        <v>3779784750</v>
      </c>
      <c r="K8" s="6">
        <f>I8/$I$40</f>
        <v>3.7255861180616745E-2</v>
      </c>
      <c r="M8" s="1">
        <v>0</v>
      </c>
      <c r="O8" s="1">
        <v>0</v>
      </c>
      <c r="Q8" s="1">
        <v>0</v>
      </c>
      <c r="S8" s="1">
        <v>0</v>
      </c>
      <c r="U8" s="4">
        <f>S8/$S$40</f>
        <v>0</v>
      </c>
    </row>
    <row r="9" spans="1:21" ht="21" x14ac:dyDescent="0.25">
      <c r="A9" s="2" t="s">
        <v>42</v>
      </c>
      <c r="C9" s="1">
        <v>0</v>
      </c>
      <c r="E9" s="1">
        <v>9901587514</v>
      </c>
      <c r="G9" s="1">
        <v>-8189579840</v>
      </c>
      <c r="I9" s="1">
        <v>1712007674</v>
      </c>
      <c r="K9" s="6">
        <f t="shared" ref="K9:K39" si="0">I9/$I$40</f>
        <v>1.6874590608021944E-2</v>
      </c>
      <c r="M9" s="1">
        <v>5787511146</v>
      </c>
      <c r="O9" s="1">
        <v>-12458263760</v>
      </c>
      <c r="Q9" s="1">
        <v>-8189579840</v>
      </c>
      <c r="S9" s="1">
        <v>-14860332454</v>
      </c>
      <c r="U9" s="4">
        <f t="shared" ref="U9:U39" si="1">S9/$S$40</f>
        <v>-0.10393518130111823</v>
      </c>
    </row>
    <row r="10" spans="1:21" ht="21" x14ac:dyDescent="0.25">
      <c r="A10" s="2" t="s">
        <v>44</v>
      </c>
      <c r="C10" s="1">
        <v>0</v>
      </c>
      <c r="E10" s="1">
        <v>1103718079</v>
      </c>
      <c r="G10" s="1">
        <v>0</v>
      </c>
      <c r="I10" s="1">
        <v>1103718079</v>
      </c>
      <c r="K10" s="6">
        <f t="shared" si="0"/>
        <v>1.0878917783284084E-2</v>
      </c>
      <c r="M10" s="1">
        <v>77644535</v>
      </c>
      <c r="O10" s="1">
        <v>-52198241</v>
      </c>
      <c r="Q10" s="1">
        <v>0</v>
      </c>
      <c r="S10" s="1">
        <v>25446294</v>
      </c>
      <c r="U10" s="4">
        <f t="shared" si="1"/>
        <v>1.7797483256302637E-4</v>
      </c>
    </row>
    <row r="11" spans="1:21" ht="21" x14ac:dyDescent="0.25">
      <c r="A11" s="2" t="s">
        <v>35</v>
      </c>
      <c r="C11" s="1">
        <v>0</v>
      </c>
      <c r="E11" s="1">
        <v>600811434</v>
      </c>
      <c r="G11" s="1">
        <v>0</v>
      </c>
      <c r="I11" s="1">
        <v>600811434</v>
      </c>
      <c r="K11" s="6">
        <f t="shared" si="0"/>
        <v>5.9219635141475394E-3</v>
      </c>
      <c r="M11" s="1">
        <v>79817937</v>
      </c>
      <c r="O11" s="1">
        <v>69222908</v>
      </c>
      <c r="Q11" s="1">
        <v>0</v>
      </c>
      <c r="S11" s="1">
        <v>149040845</v>
      </c>
      <c r="U11" s="4">
        <f t="shared" si="1"/>
        <v>1.0424118904673099E-3</v>
      </c>
    </row>
    <row r="12" spans="1:21" ht="21" x14ac:dyDescent="0.25">
      <c r="A12" s="2" t="s">
        <v>45</v>
      </c>
      <c r="C12" s="1">
        <v>0</v>
      </c>
      <c r="E12" s="1">
        <v>6083583972</v>
      </c>
      <c r="G12" s="1">
        <v>0</v>
      </c>
      <c r="I12" s="1">
        <v>6083583972</v>
      </c>
      <c r="K12" s="6">
        <f t="shared" si="0"/>
        <v>5.9963509811360824E-2</v>
      </c>
      <c r="M12" s="1">
        <v>734371013</v>
      </c>
      <c r="O12" s="1">
        <v>6829121224</v>
      </c>
      <c r="Q12" s="1">
        <v>0</v>
      </c>
      <c r="S12" s="1">
        <v>7563492237</v>
      </c>
      <c r="U12" s="4">
        <f t="shared" si="1"/>
        <v>5.2900090852987268E-2</v>
      </c>
    </row>
    <row r="13" spans="1:21" ht="21" x14ac:dyDescent="0.25">
      <c r="A13" s="2" t="s">
        <v>23</v>
      </c>
      <c r="C13" s="1">
        <v>0</v>
      </c>
      <c r="E13" s="1">
        <v>242974488</v>
      </c>
      <c r="G13" s="1">
        <v>0</v>
      </c>
      <c r="I13" s="1">
        <v>242974488</v>
      </c>
      <c r="K13" s="6">
        <f t="shared" si="0"/>
        <v>2.3949045763411339E-3</v>
      </c>
      <c r="M13" s="1">
        <v>105590279</v>
      </c>
      <c r="O13" s="1">
        <v>189980052</v>
      </c>
      <c r="Q13" s="1">
        <v>0</v>
      </c>
      <c r="S13" s="1">
        <v>295570331</v>
      </c>
      <c r="U13" s="4">
        <f t="shared" si="1"/>
        <v>2.0672589953697495E-3</v>
      </c>
    </row>
    <row r="14" spans="1:21" ht="21" x14ac:dyDescent="0.25">
      <c r="A14" s="2" t="s">
        <v>43</v>
      </c>
      <c r="C14" s="1">
        <v>0</v>
      </c>
      <c r="E14" s="1">
        <v>7326960937</v>
      </c>
      <c r="G14" s="1">
        <v>0</v>
      </c>
      <c r="I14" s="1">
        <v>7326960937</v>
      </c>
      <c r="K14" s="6">
        <f t="shared" si="0"/>
        <v>7.2218990656722867E-2</v>
      </c>
      <c r="M14" s="1">
        <v>3195107853</v>
      </c>
      <c r="O14" s="1">
        <v>16510985706</v>
      </c>
      <c r="Q14" s="1">
        <v>0</v>
      </c>
      <c r="S14" s="1">
        <v>19706093559</v>
      </c>
      <c r="U14" s="4">
        <f t="shared" si="1"/>
        <v>0.13782709189929024</v>
      </c>
    </row>
    <row r="15" spans="1:21" ht="21" x14ac:dyDescent="0.25">
      <c r="A15" s="2" t="s">
        <v>20</v>
      </c>
      <c r="C15" s="1">
        <v>0</v>
      </c>
      <c r="E15" s="1">
        <v>61710624</v>
      </c>
      <c r="G15" s="1">
        <v>0</v>
      </c>
      <c r="I15" s="1">
        <v>61710624</v>
      </c>
      <c r="K15" s="6">
        <f t="shared" si="0"/>
        <v>6.0825750490507062E-4</v>
      </c>
      <c r="M15" s="1">
        <v>13992395</v>
      </c>
      <c r="O15" s="1">
        <v>33747998</v>
      </c>
      <c r="Q15" s="1">
        <v>0</v>
      </c>
      <c r="S15" s="1">
        <v>47740393</v>
      </c>
      <c r="U15" s="4">
        <f t="shared" si="1"/>
        <v>3.3390278563424897E-4</v>
      </c>
    </row>
    <row r="16" spans="1:21" ht="21" x14ac:dyDescent="0.25">
      <c r="A16" s="2" t="s">
        <v>18</v>
      </c>
      <c r="C16" s="1">
        <v>0</v>
      </c>
      <c r="E16" s="1">
        <v>0</v>
      </c>
      <c r="G16" s="1">
        <v>0</v>
      </c>
      <c r="I16" s="1">
        <v>0</v>
      </c>
      <c r="K16" s="6">
        <f t="shared" si="0"/>
        <v>0</v>
      </c>
      <c r="M16" s="1">
        <v>2176886</v>
      </c>
      <c r="O16" s="1">
        <v>-93231949</v>
      </c>
      <c r="Q16" s="1">
        <v>0</v>
      </c>
      <c r="S16" s="1">
        <v>-91055063</v>
      </c>
      <c r="U16" s="4">
        <f t="shared" si="1"/>
        <v>-6.3685146416373318E-4</v>
      </c>
    </row>
    <row r="17" spans="1:21" ht="21" x14ac:dyDescent="0.25">
      <c r="A17" s="2" t="s">
        <v>19</v>
      </c>
      <c r="C17" s="1">
        <v>0</v>
      </c>
      <c r="E17" s="1">
        <v>102287745</v>
      </c>
      <c r="G17" s="1">
        <v>0</v>
      </c>
      <c r="I17" s="1">
        <v>102287745</v>
      </c>
      <c r="K17" s="6">
        <f t="shared" si="0"/>
        <v>1.0082103294898801E-3</v>
      </c>
      <c r="M17" s="1">
        <v>3365868</v>
      </c>
      <c r="O17" s="1">
        <v>-30616740</v>
      </c>
      <c r="Q17" s="1">
        <v>0</v>
      </c>
      <c r="S17" s="1">
        <v>-27250872</v>
      </c>
      <c r="U17" s="4">
        <f t="shared" si="1"/>
        <v>-1.9059629592413198E-4</v>
      </c>
    </row>
    <row r="18" spans="1:21" ht="21" x14ac:dyDescent="0.25">
      <c r="A18" s="2" t="s">
        <v>36</v>
      </c>
      <c r="C18" s="1">
        <v>0</v>
      </c>
      <c r="E18" s="1">
        <v>376198223</v>
      </c>
      <c r="G18" s="1">
        <v>0</v>
      </c>
      <c r="I18" s="1">
        <v>376198223</v>
      </c>
      <c r="K18" s="6">
        <f t="shared" si="0"/>
        <v>3.7080388698014356E-3</v>
      </c>
      <c r="M18" s="1">
        <v>22097297</v>
      </c>
      <c r="O18" s="1">
        <v>91253790</v>
      </c>
      <c r="Q18" s="1">
        <v>0</v>
      </c>
      <c r="S18" s="1">
        <v>113351087</v>
      </c>
      <c r="U18" s="4">
        <f t="shared" si="1"/>
        <v>7.9279288094612264E-4</v>
      </c>
    </row>
    <row r="19" spans="1:21" ht="21" x14ac:dyDescent="0.25">
      <c r="A19" s="2" t="s">
        <v>31</v>
      </c>
      <c r="C19" s="1">
        <v>140641809</v>
      </c>
      <c r="E19" s="1">
        <v>41402183</v>
      </c>
      <c r="G19" s="1">
        <v>0</v>
      </c>
      <c r="I19" s="1">
        <v>182043992</v>
      </c>
      <c r="K19" s="6">
        <f t="shared" si="0"/>
        <v>1.7943364882662446E-3</v>
      </c>
      <c r="M19" s="1">
        <v>140641809</v>
      </c>
      <c r="O19" s="1">
        <v>224754705</v>
      </c>
      <c r="Q19" s="1">
        <v>0</v>
      </c>
      <c r="S19" s="1">
        <v>365396514</v>
      </c>
      <c r="U19" s="4">
        <f t="shared" si="1"/>
        <v>2.555632792667707E-3</v>
      </c>
    </row>
    <row r="20" spans="1:21" ht="21" x14ac:dyDescent="0.25">
      <c r="A20" s="2" t="s">
        <v>39</v>
      </c>
      <c r="C20" s="1">
        <v>0</v>
      </c>
      <c r="E20" s="1">
        <v>5259021525</v>
      </c>
      <c r="G20" s="1">
        <v>0</v>
      </c>
      <c r="I20" s="1">
        <v>5259021525</v>
      </c>
      <c r="K20" s="6">
        <f t="shared" si="0"/>
        <v>5.183612000161527E-2</v>
      </c>
      <c r="M20" s="1">
        <v>599088146</v>
      </c>
      <c r="O20" s="1">
        <v>4580332504</v>
      </c>
      <c r="Q20" s="1">
        <v>0</v>
      </c>
      <c r="S20" s="1">
        <v>5179420650</v>
      </c>
      <c r="U20" s="4">
        <f t="shared" si="1"/>
        <v>3.6225570723863808E-2</v>
      </c>
    </row>
    <row r="21" spans="1:21" ht="21" x14ac:dyDescent="0.25">
      <c r="A21" s="2" t="s">
        <v>16</v>
      </c>
      <c r="C21" s="1">
        <v>0</v>
      </c>
      <c r="E21" s="1">
        <v>-126144945</v>
      </c>
      <c r="G21" s="1">
        <v>0</v>
      </c>
      <c r="I21" s="1">
        <v>-126144945</v>
      </c>
      <c r="K21" s="6">
        <f t="shared" si="0"/>
        <v>-1.2433614267469951E-3</v>
      </c>
      <c r="M21" s="1">
        <v>62931034</v>
      </c>
      <c r="O21" s="1">
        <v>-1039378680</v>
      </c>
      <c r="Q21" s="1">
        <v>0</v>
      </c>
      <c r="S21" s="1">
        <v>-976447646</v>
      </c>
      <c r="U21" s="4">
        <f t="shared" si="1"/>
        <v>-6.8294073118628298E-3</v>
      </c>
    </row>
    <row r="22" spans="1:21" ht="21" x14ac:dyDescent="0.25">
      <c r="A22" s="2" t="s">
        <v>30</v>
      </c>
      <c r="C22" s="1">
        <v>87532207</v>
      </c>
      <c r="E22" s="1">
        <v>2215949684</v>
      </c>
      <c r="G22" s="1">
        <v>0</v>
      </c>
      <c r="I22" s="1">
        <v>2303481891</v>
      </c>
      <c r="K22" s="6">
        <f t="shared" si="0"/>
        <v>2.2704520823086698E-2</v>
      </c>
      <c r="M22" s="1">
        <v>87532207</v>
      </c>
      <c r="O22" s="1">
        <v>-8505081684</v>
      </c>
      <c r="Q22" s="1">
        <v>0</v>
      </c>
      <c r="S22" s="1">
        <v>-8417549477</v>
      </c>
      <c r="U22" s="4">
        <f t="shared" si="1"/>
        <v>-5.8873483060443509E-2</v>
      </c>
    </row>
    <row r="23" spans="1:21" ht="21" x14ac:dyDescent="0.25">
      <c r="A23" s="2" t="s">
        <v>15</v>
      </c>
      <c r="C23" s="1">
        <v>0</v>
      </c>
      <c r="E23" s="1">
        <v>17600997218</v>
      </c>
      <c r="G23" s="1">
        <v>0</v>
      </c>
      <c r="I23" s="1">
        <v>17600997218</v>
      </c>
      <c r="K23" s="6">
        <f t="shared" si="0"/>
        <v>0.17348615129319983</v>
      </c>
      <c r="M23" s="1">
        <v>2474568862</v>
      </c>
      <c r="O23" s="1">
        <v>4439327895</v>
      </c>
      <c r="Q23" s="1">
        <v>0</v>
      </c>
      <c r="S23" s="1">
        <v>6913896757</v>
      </c>
      <c r="U23" s="4">
        <f t="shared" si="1"/>
        <v>4.8356731934525554E-2</v>
      </c>
    </row>
    <row r="24" spans="1:21" ht="21" x14ac:dyDescent="0.25">
      <c r="A24" s="2" t="s">
        <v>24</v>
      </c>
      <c r="C24" s="1">
        <v>0</v>
      </c>
      <c r="E24" s="1">
        <v>149826556</v>
      </c>
      <c r="G24" s="1">
        <v>0</v>
      </c>
      <c r="I24" s="1">
        <v>149826556</v>
      </c>
      <c r="K24" s="6">
        <f t="shared" si="0"/>
        <v>1.4767818118494448E-3</v>
      </c>
      <c r="M24" s="1">
        <v>20117576</v>
      </c>
      <c r="O24" s="1">
        <v>212730836</v>
      </c>
      <c r="Q24" s="1">
        <v>0</v>
      </c>
      <c r="S24" s="1">
        <v>232848412</v>
      </c>
      <c r="U24" s="4">
        <f t="shared" si="1"/>
        <v>1.628573384331195E-3</v>
      </c>
    </row>
    <row r="25" spans="1:21" ht="21" x14ac:dyDescent="0.25">
      <c r="A25" s="2" t="s">
        <v>34</v>
      </c>
      <c r="C25" s="1">
        <v>0</v>
      </c>
      <c r="E25" s="1">
        <v>1439211606</v>
      </c>
      <c r="G25" s="1">
        <v>0</v>
      </c>
      <c r="I25" s="1">
        <v>1439211606</v>
      </c>
      <c r="K25" s="6">
        <f t="shared" si="0"/>
        <v>1.4185746371580678E-2</v>
      </c>
      <c r="M25" s="1">
        <v>934143320</v>
      </c>
      <c r="O25" s="1">
        <v>4895250966</v>
      </c>
      <c r="Q25" s="1">
        <v>0</v>
      </c>
      <c r="S25" s="1">
        <v>5829394286</v>
      </c>
      <c r="U25" s="4">
        <f t="shared" si="1"/>
        <v>4.0771574516694366E-2</v>
      </c>
    </row>
    <row r="26" spans="1:21" ht="21" x14ac:dyDescent="0.25">
      <c r="A26" s="2" t="s">
        <v>22</v>
      </c>
      <c r="C26" s="1">
        <v>0</v>
      </c>
      <c r="E26" s="1">
        <v>-621646778</v>
      </c>
      <c r="G26" s="1">
        <v>0</v>
      </c>
      <c r="I26" s="1">
        <v>-621646778</v>
      </c>
      <c r="K26" s="6">
        <f t="shared" si="0"/>
        <v>-6.1273293577222025E-3</v>
      </c>
      <c r="M26" s="1">
        <v>581009375</v>
      </c>
      <c r="O26" s="1">
        <v>-1226718443</v>
      </c>
      <c r="Q26" s="1">
        <v>0</v>
      </c>
      <c r="S26" s="1">
        <v>-645709068</v>
      </c>
      <c r="U26" s="4">
        <f t="shared" si="1"/>
        <v>-4.5161768256598706E-3</v>
      </c>
    </row>
    <row r="27" spans="1:21" ht="21" x14ac:dyDescent="0.25">
      <c r="A27" s="2" t="s">
        <v>26</v>
      </c>
      <c r="C27" s="1">
        <v>0</v>
      </c>
      <c r="E27" s="1">
        <v>19120551750</v>
      </c>
      <c r="G27" s="1">
        <v>0</v>
      </c>
      <c r="I27" s="1">
        <v>19120551750</v>
      </c>
      <c r="K27" s="6">
        <f t="shared" si="0"/>
        <v>0.18846380648919189</v>
      </c>
      <c r="M27" s="1">
        <v>4559650219</v>
      </c>
      <c r="O27" s="1">
        <v>26039139750</v>
      </c>
      <c r="Q27" s="1">
        <v>0</v>
      </c>
      <c r="S27" s="1">
        <v>30598789969</v>
      </c>
      <c r="U27" s="4">
        <f t="shared" si="1"/>
        <v>0.21401208841507474</v>
      </c>
    </row>
    <row r="28" spans="1:21" ht="21" x14ac:dyDescent="0.25">
      <c r="A28" s="2" t="s">
        <v>27</v>
      </c>
      <c r="C28" s="1">
        <v>0</v>
      </c>
      <c r="E28" s="1">
        <v>141230520</v>
      </c>
      <c r="G28" s="1">
        <v>0</v>
      </c>
      <c r="I28" s="1">
        <v>141230520</v>
      </c>
      <c r="K28" s="6">
        <f t="shared" si="0"/>
        <v>1.3920540442379204E-3</v>
      </c>
      <c r="M28" s="1">
        <v>3855689</v>
      </c>
      <c r="O28" s="1">
        <v>-97400358</v>
      </c>
      <c r="Q28" s="1">
        <v>0</v>
      </c>
      <c r="S28" s="1">
        <v>-93544669</v>
      </c>
      <c r="U28" s="4">
        <f t="shared" si="1"/>
        <v>-6.542641062953499E-4</v>
      </c>
    </row>
    <row r="29" spans="1:21" ht="21" x14ac:dyDescent="0.25">
      <c r="A29" s="2" t="s">
        <v>28</v>
      </c>
      <c r="C29" s="1">
        <v>0</v>
      </c>
      <c r="E29" s="1">
        <v>5532171489</v>
      </c>
      <c r="G29" s="1">
        <v>0</v>
      </c>
      <c r="I29" s="1">
        <v>5532171489</v>
      </c>
      <c r="K29" s="6">
        <f t="shared" si="0"/>
        <v>5.4528452452629696E-2</v>
      </c>
      <c r="M29" s="1">
        <v>1309597614</v>
      </c>
      <c r="O29" s="1">
        <v>5586860689</v>
      </c>
      <c r="Q29" s="1">
        <v>0</v>
      </c>
      <c r="S29" s="1">
        <v>6896458303</v>
      </c>
      <c r="U29" s="4">
        <f t="shared" si="1"/>
        <v>4.8234765021355097E-2</v>
      </c>
    </row>
    <row r="30" spans="1:21" ht="21" x14ac:dyDescent="0.25">
      <c r="A30" s="2" t="s">
        <v>25</v>
      </c>
      <c r="C30" s="1">
        <v>1224685440</v>
      </c>
      <c r="E30" s="1">
        <v>-687484000</v>
      </c>
      <c r="G30" s="1">
        <v>0</v>
      </c>
      <c r="I30" s="1">
        <v>537201440</v>
      </c>
      <c r="K30" s="6">
        <f t="shared" si="0"/>
        <v>5.2949846614062917E-3</v>
      </c>
      <c r="M30" s="1">
        <v>1224685440</v>
      </c>
      <c r="O30" s="1">
        <v>-1194042850</v>
      </c>
      <c r="Q30" s="1">
        <v>0</v>
      </c>
      <c r="S30" s="1">
        <v>30642590</v>
      </c>
      <c r="U30" s="4">
        <f t="shared" si="1"/>
        <v>2.143184317742877E-4</v>
      </c>
    </row>
    <row r="31" spans="1:21" ht="21" x14ac:dyDescent="0.25">
      <c r="A31" s="2" t="s">
        <v>38</v>
      </c>
      <c r="C31" s="1">
        <v>0</v>
      </c>
      <c r="E31" s="1">
        <v>25810959469</v>
      </c>
      <c r="G31" s="1">
        <v>0</v>
      </c>
      <c r="I31" s="1">
        <v>25810959469</v>
      </c>
      <c r="K31" s="6">
        <f t="shared" si="0"/>
        <v>0.25440854083439257</v>
      </c>
      <c r="M31" s="1">
        <v>8051314320</v>
      </c>
      <c r="O31" s="1">
        <v>73894115785</v>
      </c>
      <c r="Q31" s="1">
        <v>0</v>
      </c>
      <c r="S31" s="1">
        <v>81945430105</v>
      </c>
      <c r="U31" s="4">
        <f t="shared" si="1"/>
        <v>0.57313745578207009</v>
      </c>
    </row>
    <row r="32" spans="1:21" ht="21" x14ac:dyDescent="0.25">
      <c r="A32" s="2" t="s">
        <v>46</v>
      </c>
      <c r="C32" s="1">
        <v>0</v>
      </c>
      <c r="E32" s="1">
        <v>-481748025</v>
      </c>
      <c r="G32" s="1">
        <v>0</v>
      </c>
      <c r="I32" s="1">
        <v>-481748025</v>
      </c>
      <c r="K32" s="6">
        <f t="shared" si="0"/>
        <v>-4.7484020203627424E-3</v>
      </c>
      <c r="M32" s="1">
        <v>0</v>
      </c>
      <c r="O32" s="1">
        <v>-481748025</v>
      </c>
      <c r="Q32" s="1">
        <v>0</v>
      </c>
      <c r="S32" s="1">
        <v>-481748025</v>
      </c>
      <c r="U32" s="4">
        <f t="shared" si="1"/>
        <v>-3.3694110461406934E-3</v>
      </c>
    </row>
    <row r="33" spans="1:21" ht="21" x14ac:dyDescent="0.25">
      <c r="A33" s="2" t="s">
        <v>41</v>
      </c>
      <c r="C33" s="1">
        <v>0</v>
      </c>
      <c r="E33" s="1">
        <v>-162030150</v>
      </c>
      <c r="G33" s="1">
        <v>0</v>
      </c>
      <c r="I33" s="1">
        <v>-162030150</v>
      </c>
      <c r="K33" s="6">
        <f t="shared" si="0"/>
        <v>-1.5970678688712388E-3</v>
      </c>
      <c r="M33" s="1">
        <v>0</v>
      </c>
      <c r="O33" s="1">
        <v>-315664376</v>
      </c>
      <c r="Q33" s="1">
        <v>0</v>
      </c>
      <c r="S33" s="1">
        <v>-315664376</v>
      </c>
      <c r="U33" s="4">
        <f t="shared" si="1"/>
        <v>-2.2077994722811975E-3</v>
      </c>
    </row>
    <row r="34" spans="1:21" ht="21" x14ac:dyDescent="0.25">
      <c r="A34" s="2" t="s">
        <v>32</v>
      </c>
      <c r="C34" s="1">
        <v>0</v>
      </c>
      <c r="E34" s="1">
        <v>442886552</v>
      </c>
      <c r="G34" s="1">
        <v>0</v>
      </c>
      <c r="I34" s="1">
        <v>442886552</v>
      </c>
      <c r="K34" s="6">
        <f t="shared" si="0"/>
        <v>4.3653596676567364E-3</v>
      </c>
      <c r="M34" s="1">
        <v>0</v>
      </c>
      <c r="O34" s="1">
        <v>-468620021</v>
      </c>
      <c r="Q34" s="1">
        <v>0</v>
      </c>
      <c r="S34" s="1">
        <v>-468620021</v>
      </c>
      <c r="U34" s="4">
        <f t="shared" si="1"/>
        <v>-3.2775920050737801E-3</v>
      </c>
    </row>
    <row r="35" spans="1:21" ht="21" x14ac:dyDescent="0.25">
      <c r="A35" s="2" t="s">
        <v>17</v>
      </c>
      <c r="C35" s="1">
        <v>0</v>
      </c>
      <c r="E35" s="1">
        <v>97749907</v>
      </c>
      <c r="G35" s="1">
        <v>0</v>
      </c>
      <c r="I35" s="1">
        <v>97749907</v>
      </c>
      <c r="K35" s="6">
        <f t="shared" si="0"/>
        <v>9.6348263366325207E-4</v>
      </c>
      <c r="M35" s="1">
        <v>0</v>
      </c>
      <c r="O35" s="1">
        <v>-158093711</v>
      </c>
      <c r="Q35" s="1">
        <v>0</v>
      </c>
      <c r="S35" s="1">
        <v>-158093711</v>
      </c>
      <c r="U35" s="4">
        <f t="shared" si="1"/>
        <v>-1.1057288634837151E-3</v>
      </c>
    </row>
    <row r="36" spans="1:21" ht="21" x14ac:dyDescent="0.25">
      <c r="A36" s="2" t="s">
        <v>33</v>
      </c>
      <c r="C36" s="1">
        <v>0</v>
      </c>
      <c r="E36" s="1">
        <v>2664302512</v>
      </c>
      <c r="G36" s="1">
        <v>0</v>
      </c>
      <c r="I36" s="1">
        <v>2664302512</v>
      </c>
      <c r="K36" s="6">
        <f t="shared" si="0"/>
        <v>2.6260988679379288E-2</v>
      </c>
      <c r="M36" s="1">
        <v>0</v>
      </c>
      <c r="O36" s="1">
        <v>3612626212</v>
      </c>
      <c r="Q36" s="1">
        <v>0</v>
      </c>
      <c r="S36" s="1">
        <v>3612626212</v>
      </c>
      <c r="U36" s="4">
        <f t="shared" si="1"/>
        <v>2.5267197855746704E-2</v>
      </c>
    </row>
    <row r="37" spans="1:21" ht="21" x14ac:dyDescent="0.25">
      <c r="A37" s="2" t="s">
        <v>37</v>
      </c>
      <c r="C37" s="1">
        <v>0</v>
      </c>
      <c r="E37" s="1">
        <v>87895949</v>
      </c>
      <c r="G37" s="1">
        <v>0</v>
      </c>
      <c r="I37" s="1">
        <v>87895949</v>
      </c>
      <c r="K37" s="6">
        <f t="shared" si="0"/>
        <v>8.6635602048041737E-4</v>
      </c>
      <c r="M37" s="1">
        <v>0</v>
      </c>
      <c r="O37" s="1">
        <v>120759122</v>
      </c>
      <c r="Q37" s="1">
        <v>0</v>
      </c>
      <c r="S37" s="1">
        <v>120759122</v>
      </c>
      <c r="U37" s="4">
        <f t="shared" si="1"/>
        <v>8.4460568279247556E-4</v>
      </c>
    </row>
    <row r="38" spans="1:21" ht="21" x14ac:dyDescent="0.25">
      <c r="A38" s="2" t="s">
        <v>21</v>
      </c>
      <c r="C38" s="1">
        <v>0</v>
      </c>
      <c r="E38" s="1">
        <v>63660950</v>
      </c>
      <c r="G38" s="1">
        <v>0</v>
      </c>
      <c r="I38" s="1">
        <v>63660950</v>
      </c>
      <c r="K38" s="6">
        <f t="shared" si="0"/>
        <v>6.2748110612017877E-4</v>
      </c>
      <c r="M38" s="1">
        <v>0</v>
      </c>
      <c r="O38" s="1">
        <v>-149836138</v>
      </c>
      <c r="Q38" s="1">
        <v>0</v>
      </c>
      <c r="S38" s="1">
        <v>-149836138</v>
      </c>
      <c r="U38" s="4">
        <f t="shared" si="1"/>
        <v>-1.0479742776075963E-3</v>
      </c>
    </row>
    <row r="39" spans="1:21" ht="21" x14ac:dyDescent="0.25">
      <c r="A39" s="2" t="s">
        <v>40</v>
      </c>
      <c r="C39" s="1">
        <v>0</v>
      </c>
      <c r="E39" s="1">
        <v>23106573</v>
      </c>
      <c r="G39" s="1">
        <v>0</v>
      </c>
      <c r="I39" s="1">
        <v>23106573</v>
      </c>
      <c r="K39" s="6">
        <f t="shared" si="0"/>
        <v>2.2775246025525316E-4</v>
      </c>
      <c r="M39" s="1">
        <v>0</v>
      </c>
      <c r="O39" s="1">
        <v>36377240</v>
      </c>
      <c r="Q39" s="1">
        <v>0</v>
      </c>
      <c r="S39" s="1">
        <v>36377240</v>
      </c>
      <c r="U39" s="4">
        <f t="shared" si="1"/>
        <v>2.5442735190063536E-4</v>
      </c>
    </row>
    <row r="40" spans="1:21" ht="19.5" thickBot="1" x14ac:dyDescent="0.3">
      <c r="C40" s="3">
        <f>SUM(C8:C39)</f>
        <v>1452859456</v>
      </c>
      <c r="E40" s="3">
        <f>SUM(E8:E39)</f>
        <v>108191488311</v>
      </c>
      <c r="G40" s="3">
        <f>SUM(G8:G39)</f>
        <v>-8189579840</v>
      </c>
      <c r="I40" s="3">
        <f>SUM(I8:I39)</f>
        <v>101454767927</v>
      </c>
      <c r="K40" s="10">
        <f>SUM(K8:K39)</f>
        <v>1.0000000000000002</v>
      </c>
      <c r="M40" s="3">
        <f>SUM(M8:M39)</f>
        <v>30070810820</v>
      </c>
      <c r="O40" s="3">
        <f>SUM(O8:O39)</f>
        <v>121095692406</v>
      </c>
      <c r="Q40" s="3">
        <f>SUM(Q8:Q39)</f>
        <v>-8189579840</v>
      </c>
      <c r="S40" s="3">
        <f>SUM(S8:S39)</f>
        <v>142976923386</v>
      </c>
      <c r="U40" s="5">
        <f>SUM(U8:U39)</f>
        <v>0.99999999999999978</v>
      </c>
    </row>
    <row r="41" spans="1:21" ht="19.5" thickTop="1" x14ac:dyDescent="0.25"/>
  </sheetData>
  <mergeCells count="16">
    <mergeCell ref="A4:U4"/>
    <mergeCell ref="A2:U2"/>
    <mergeCell ref="A3:U3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آقای محمودی جم</cp:lastModifiedBy>
  <dcterms:created xsi:type="dcterms:W3CDTF">2021-08-25T12:52:46Z</dcterms:created>
  <dcterms:modified xsi:type="dcterms:W3CDTF">2021-09-01T03:50:16Z</dcterms:modified>
</cp:coreProperties>
</file>