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90\Desktop\portfolio\پرتفوی سپاس\000631\"/>
    </mc:Choice>
  </mc:AlternateContent>
  <bookViews>
    <workbookView xWindow="0" yWindow="0" windowWidth="28770" windowHeight="12240" firstSheet="6" activeTab="12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2">'اوراق مشارکت'!$A$1:$AK$16</definedName>
    <definedName name="_xlnm.Print_Area" localSheetId="1">تبعی!$A$1:$Q$10</definedName>
    <definedName name="_xlnm.Print_Area" localSheetId="12">'جمع درآمدها'!$A$1:$G$10</definedName>
    <definedName name="_xlnm.Print_Area" localSheetId="10">'درآمد سپرده بانکی'!$A$1:$K$26</definedName>
    <definedName name="_xlnm.Print_Area" localSheetId="5">'درآمد سود سهام'!$A$1:$S$31</definedName>
    <definedName name="_xlnm.Print_Area" localSheetId="6">'درآمد ناشی از تغییر قیمت اوراق'!$A$1:$Q$48</definedName>
    <definedName name="_xlnm.Print_Area" localSheetId="7">'درآمد ناشی از فروش'!$A$1:$Q$16</definedName>
    <definedName name="_xlnm.Print_Area" localSheetId="11">'سایر درآمدها'!$A$1:$E$11</definedName>
    <definedName name="_xlnm.Print_Area" localSheetId="3">سپرده!$A$1:$S$25</definedName>
    <definedName name="_xlnm.Print_Area" localSheetId="9">'سرمایه‌گذاری در اوراق بهادار'!$A$1:$Q$18</definedName>
    <definedName name="_xlnm.Print_Area" localSheetId="8">'سرمایه‌گذاری در سهام'!$A$1:$U$43</definedName>
    <definedName name="_xlnm.Print_Area" localSheetId="0">سهام!$A$1:$Y$43</definedName>
    <definedName name="_xlnm.Print_Area" localSheetId="4">'سود اوراق بهادار و سپرده بانکی'!$A$1:$S$34</definedName>
  </definedNames>
  <calcPr calcId="162913"/>
</workbook>
</file>

<file path=xl/calcChain.xml><?xml version="1.0" encoding="utf-8"?>
<calcChain xmlns="http://schemas.openxmlformats.org/spreadsheetml/2006/main">
  <c r="G8" i="15" l="1"/>
  <c r="G9" i="15"/>
  <c r="G7" i="15"/>
  <c r="E8" i="15"/>
  <c r="E9" i="15"/>
  <c r="C10" i="15"/>
  <c r="E7" i="15" s="1"/>
  <c r="E26" i="13"/>
  <c r="I26" i="13"/>
  <c r="C18" i="12"/>
  <c r="E18" i="12"/>
  <c r="G18" i="12"/>
  <c r="I18" i="12"/>
  <c r="K18" i="12"/>
  <c r="M18" i="12"/>
  <c r="O18" i="12"/>
  <c r="Q18" i="12"/>
  <c r="U10" i="11"/>
  <c r="U11" i="11"/>
  <c r="U18" i="11"/>
  <c r="U19" i="11"/>
  <c r="U26" i="11"/>
  <c r="U27" i="11"/>
  <c r="U34" i="11"/>
  <c r="U35" i="11"/>
  <c r="U42" i="11"/>
  <c r="U8" i="11"/>
  <c r="C43" i="11"/>
  <c r="E43" i="11"/>
  <c r="G43" i="11"/>
  <c r="I43" i="11"/>
  <c r="K10" i="11" s="1"/>
  <c r="M43" i="11"/>
  <c r="O43" i="11"/>
  <c r="Q43" i="11"/>
  <c r="S43" i="11"/>
  <c r="U14" i="11" s="1"/>
  <c r="K15" i="10"/>
  <c r="I15" i="10"/>
  <c r="G15" i="10"/>
  <c r="E15" i="10"/>
  <c r="C15" i="10"/>
  <c r="M15" i="10"/>
  <c r="O15" i="10"/>
  <c r="Q15" i="10"/>
  <c r="C48" i="9"/>
  <c r="E48" i="9"/>
  <c r="G48" i="9"/>
  <c r="I48" i="9"/>
  <c r="K48" i="9"/>
  <c r="M48" i="9"/>
  <c r="O48" i="9"/>
  <c r="Q48" i="9"/>
  <c r="I31" i="8"/>
  <c r="K31" i="8"/>
  <c r="M31" i="8"/>
  <c r="O31" i="8"/>
  <c r="Q31" i="8"/>
  <c r="S31" i="8"/>
  <c r="I33" i="7"/>
  <c r="K33" i="7"/>
  <c r="M33" i="7"/>
  <c r="O33" i="7"/>
  <c r="Q33" i="7"/>
  <c r="S33" i="7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8" i="6"/>
  <c r="K25" i="6"/>
  <c r="M25" i="6"/>
  <c r="O25" i="6"/>
  <c r="Q25" i="6"/>
  <c r="AK10" i="3"/>
  <c r="AK11" i="3"/>
  <c r="AK12" i="3"/>
  <c r="AK13" i="3"/>
  <c r="AK14" i="3"/>
  <c r="AK15" i="3"/>
  <c r="AK9" i="3"/>
  <c r="O16" i="3"/>
  <c r="Q16" i="3"/>
  <c r="S16" i="3"/>
  <c r="U16" i="3"/>
  <c r="W16" i="3"/>
  <c r="Y16" i="3"/>
  <c r="AA16" i="3"/>
  <c r="AC16" i="3"/>
  <c r="AE16" i="3"/>
  <c r="AG16" i="3"/>
  <c r="AI16" i="3"/>
  <c r="Q10" i="2"/>
  <c r="C10" i="2"/>
  <c r="E10" i="2"/>
  <c r="G10" i="2" s="1"/>
  <c r="I10" i="2"/>
  <c r="K10" i="2"/>
  <c r="M10" i="2"/>
  <c r="O10" i="2" s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9" i="1"/>
  <c r="C43" i="1"/>
  <c r="E43" i="1"/>
  <c r="G43" i="1"/>
  <c r="I43" i="1"/>
  <c r="K43" i="1"/>
  <c r="M43" i="1"/>
  <c r="O43" i="1"/>
  <c r="Q43" i="1"/>
  <c r="S43" i="1"/>
  <c r="U43" i="1"/>
  <c r="W43" i="1"/>
  <c r="S25" i="6" l="1"/>
  <c r="AK16" i="3"/>
  <c r="G10" i="15"/>
  <c r="K31" i="11"/>
  <c r="K15" i="11"/>
  <c r="K41" i="11"/>
  <c r="K33" i="11"/>
  <c r="K25" i="11"/>
  <c r="K17" i="11"/>
  <c r="K9" i="11"/>
  <c r="U37" i="11"/>
  <c r="U29" i="11"/>
  <c r="U21" i="11"/>
  <c r="U13" i="11"/>
  <c r="K40" i="11"/>
  <c r="K32" i="11"/>
  <c r="K24" i="11"/>
  <c r="K16" i="11"/>
  <c r="U36" i="11"/>
  <c r="U28" i="11"/>
  <c r="U20" i="11"/>
  <c r="U12" i="11"/>
  <c r="K39" i="11"/>
  <c r="K23" i="11"/>
  <c r="K30" i="11"/>
  <c r="E10" i="15"/>
  <c r="K37" i="11"/>
  <c r="K29" i="11"/>
  <c r="K21" i="11"/>
  <c r="K13" i="11"/>
  <c r="U41" i="11"/>
  <c r="U33" i="11"/>
  <c r="U25" i="11"/>
  <c r="U17" i="11"/>
  <c r="U9" i="11"/>
  <c r="U43" i="11" s="1"/>
  <c r="K36" i="11"/>
  <c r="K28" i="11"/>
  <c r="K20" i="11"/>
  <c r="K12" i="11"/>
  <c r="U40" i="11"/>
  <c r="U32" i="11"/>
  <c r="U24" i="11"/>
  <c r="U16" i="11"/>
  <c r="K38" i="11"/>
  <c r="K22" i="11"/>
  <c r="K14" i="11"/>
  <c r="K8" i="11"/>
  <c r="K35" i="11"/>
  <c r="K27" i="11"/>
  <c r="K19" i="11"/>
  <c r="K11" i="11"/>
  <c r="U39" i="11"/>
  <c r="U31" i="11"/>
  <c r="U23" i="11"/>
  <c r="U15" i="11"/>
  <c r="Y43" i="1"/>
  <c r="K42" i="11"/>
  <c r="K34" i="11"/>
  <c r="K26" i="11"/>
  <c r="K18" i="11"/>
  <c r="U38" i="11"/>
  <c r="U30" i="11"/>
  <c r="U22" i="11"/>
  <c r="K43" i="11" l="1"/>
</calcChain>
</file>

<file path=xl/sharedStrings.xml><?xml version="1.0" encoding="utf-8"?>
<sst xmlns="http://schemas.openxmlformats.org/spreadsheetml/2006/main" count="786" uniqueCount="199">
  <si>
    <t>صندوق سرمایه‌گذاری پاداش سهامداری توسعه یکم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</si>
  <si>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</si>
  <si>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</si>
  <si>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</si>
  <si>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</si>
  <si>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</si>
  <si>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</si>
  <si>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</si>
  <si>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</si>
  <si>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</si>
  <si>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</si>
  <si>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</si>
  <si>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</si>
  <si>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</si>
  <si>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</si>
  <si>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</si>
  <si>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</si>
  <si>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</si>
  <si>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</si>
  <si>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</si>
  <si>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</si>
  <si>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</si>
  <si>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</si>
  <si>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</si>
  <si>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</si>
  <si>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</si>
  <si>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</si>
  <si>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</si>
  <si>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</si>
  <si>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ریل پردازسیر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</si>
  <si>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</si>
  <si>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</si>
  <si>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</si>
  <si>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</si>
  <si>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</si>
  <si>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</si>
  <si>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</si>
  <si>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</si>
  <si>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</si>
  <si>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</si>
  <si>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</si>
  <si>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</si>
  <si>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</si>
  <si>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</si>
  <si>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</si>
  <si>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</si>
  <si>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صنایع شیمیایی کیمیاگران امروز</t>
  </si>
  <si>
    <t>توسعه سامانه ی نرم افزاری نگین</t>
  </si>
  <si>
    <t>ریل پرداز نو آفرین</t>
  </si>
  <si>
    <t>تعداد اوراق تبعی</t>
  </si>
  <si>
    <t>قیمت اعمال</t>
  </si>
  <si>
    <t>تاریخ اعمال</t>
  </si>
  <si>
    <t>نرخ موثر</t>
  </si>
  <si>
    <t>اختیارف ت کویر-19049-01/10/05</t>
  </si>
  <si>
    <t>1401/10/05</t>
  </si>
  <si>
    <t>اختیارف.ت. حآفرین-3996-010621</t>
  </si>
  <si>
    <t/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</si>
  <si>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</si>
  <si>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</si>
  <si>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</si>
  <si>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</si>
  <si>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</si>
  <si>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</si>
  <si>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</si>
  <si>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</si>
  <si>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</si>
  <si>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</si>
  <si>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</si>
  <si>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</si>
  <si>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</si>
  <si>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</si>
  <si>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</si>
  <si>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</si>
  <si>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سلامت6واجدشرایط خاص1400</t>
  </si>
  <si>
    <t>1396/09/22</t>
  </si>
  <si>
    <t>1400/09/22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</si>
  <si>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</si>
  <si>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</si>
  <si>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</si>
  <si>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</si>
  <si>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</si>
  <si>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</si>
  <si>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</si>
  <si>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</si>
  <si>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</si>
  <si>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</si>
  <si>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</si>
  <si>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</si>
  <si>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</si>
  <si>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</si>
  <si>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</si>
  <si>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</si>
  <si>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</si>
  <si>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</si>
  <si>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</si>
  <si>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</si>
  <si>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</si>
  <si>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</si>
  <si>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</si>
  <si>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</si>
  <si>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</si>
  <si>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</si>
  <si>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</si>
  <si>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</si>
  <si>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</si>
  <si>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</si>
  <si>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</si>
  <si>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</si>
  <si>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</si>
  <si>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</si>
  <si>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</si>
  <si>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</si>
  <si>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</si>
  <si>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</si>
  <si>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</si>
  <si>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</si>
  <si>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</si>
  <si>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107-840-1285376-1</t>
  </si>
  <si>
    <t>0302081208005</t>
  </si>
  <si>
    <t>1398/06/12</t>
  </si>
  <si>
    <t>155-1197-654551-4</t>
  </si>
  <si>
    <t>1399/01/31</t>
  </si>
  <si>
    <t>155-1197-654551-5</t>
  </si>
  <si>
    <t>بانک کشاورزی مرکزی</t>
  </si>
  <si>
    <t>964276858</t>
  </si>
  <si>
    <t>1399/07/23</t>
  </si>
  <si>
    <t>964330158</t>
  </si>
  <si>
    <t>بانک پاسارگاد شهران</t>
  </si>
  <si>
    <t>308-420-14069480-1</t>
  </si>
  <si>
    <t>1399/09/01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</si>
  <si>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</si>
  <si>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</si>
  <si>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</si>
  <si>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</si>
  <si>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</si>
  <si>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</si>
  <si>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</si>
  <si>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</si>
  <si>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</si>
  <si>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147-850-6753197-1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</si>
  <si>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</si>
  <si>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</si>
  <si>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</si>
  <si>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</si>
  <si>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</si>
  <si>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</si>
  <si>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</si>
  <si>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</si>
  <si>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</si>
  <si>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</si>
  <si>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>1402/12/06</t>
  </si>
  <si>
    <t>صکوک مرابحه سایپا412-3ماهه 16%</t>
  </si>
  <si>
    <t>1401/12/20</t>
  </si>
  <si>
    <t>بانک ایران زمین شیخ بهایی</t>
  </si>
  <si>
    <t>بانک پارسیان اوین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</si>
  <si>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</si>
  <si>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</si>
  <si>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</si>
  <si>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</si>
  <si>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</si>
  <si>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</si>
  <si>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</si>
  <si>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</si>
  <si>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</si>
  <si>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1400/04/29</t>
  </si>
  <si>
    <t>1400/04/28</t>
  </si>
  <si>
    <t>1400/04/12</t>
  </si>
  <si>
    <t>1400/04/02</t>
  </si>
  <si>
    <t>1400/05/13</t>
  </si>
  <si>
    <t>1399/12/16</t>
  </si>
  <si>
    <t>1400/04/19</t>
  </si>
  <si>
    <t>1400/02/20</t>
  </si>
  <si>
    <t>1400/04/06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</si>
  <si>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</si>
  <si>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</si>
  <si>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</si>
  <si>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</si>
  <si>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</si>
  <si>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</si>
  <si>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</si>
  <si>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</si>
  <si>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</si>
  <si>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</si>
  <si>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</si>
  <si>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</si>
  <si>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</si>
  <si>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</si>
  <si>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</si>
  <si>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</si>
  <si>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109-985-1285376-1</t>
  </si>
  <si>
    <t>109-840-1285376-1</t>
  </si>
  <si>
    <t>47000991167603</t>
  </si>
  <si>
    <t>155-1197-654551-6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</si>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</sst>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Black]\(#,##0\)"/>
    <numFmt numFmtId="165" formatCode="0.0%"/>
  </numFmts>
  <fonts count="5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4"/>
  <sheetViews>
    <sheetView rightToLeft="1" view="pageBreakPreview" zoomScale="60" zoomScaleNormal="100" workbookViewId="0">
      <selection activeCell="S5" sqref="S5"/>
    </sheetView>
  </sheetViews>
  <sheetFormatPr defaultRowHeight="22.5"/>
  <cols>
    <col min="1" max="1" width="32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customWidth="1"/>
    <col min="6" max="6" width="1" style="1" customWidth="1"/>
    <col min="7" max="7" width="19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30" width="9.140625" style="1"/>
    <col min="31" max="31" width="20.42578125" style="1" bestFit="1" customWidth="1"/>
    <col min="32" max="16384" width="9.140625" style="1"/>
  </cols>
  <sheetData>
    <row r="2" spans="1:31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31" ht="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31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31" ht="24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31" ht="24">
      <c r="A7" s="10" t="s">
        <v>3</v>
      </c>
      <c r="C7" s="10" t="s">
        <v>7</v>
      </c>
      <c r="E7" s="10" t="s">
        <v>8</v>
      </c>
      <c r="G7" s="10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0" t="s">
        <v>13</v>
      </c>
    </row>
    <row r="8" spans="1:31" ht="24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31" ht="24">
      <c r="A9" s="2" t="s">
        <v>15</v>
      </c>
      <c r="C9" s="1">
        <v>6290000</v>
      </c>
      <c r="E9" s="1">
        <v>199767895368</v>
      </c>
      <c r="G9" s="1">
        <v>139807565820</v>
      </c>
      <c r="I9" s="1">
        <v>0</v>
      </c>
      <c r="K9" s="1">
        <v>0</v>
      </c>
      <c r="M9" s="1">
        <v>0</v>
      </c>
      <c r="O9" s="1">
        <v>0</v>
      </c>
      <c r="Q9" s="1">
        <v>6290000</v>
      </c>
      <c r="S9" s="1">
        <v>19200</v>
      </c>
      <c r="U9" s="1">
        <v>199767895368</v>
      </c>
      <c r="W9" s="1">
        <v>120049430400</v>
      </c>
      <c r="Y9" s="6">
        <f>W9/$AE$11</f>
        <v>2.0135508666806114E-2</v>
      </c>
    </row>
    <row r="10" spans="1:31" ht="24">
      <c r="A10" s="2" t="s">
        <v>16</v>
      </c>
      <c r="C10" s="1">
        <v>100000</v>
      </c>
      <c r="E10" s="1">
        <v>4985722913</v>
      </c>
      <c r="G10" s="1">
        <v>2573893665</v>
      </c>
      <c r="I10" s="1">
        <v>0</v>
      </c>
      <c r="K10" s="1">
        <v>0</v>
      </c>
      <c r="M10" s="1">
        <v>0</v>
      </c>
      <c r="O10" s="1">
        <v>0</v>
      </c>
      <c r="Q10" s="1">
        <v>100000</v>
      </c>
      <c r="S10" s="1">
        <v>24810</v>
      </c>
      <c r="U10" s="1">
        <v>4985722913</v>
      </c>
      <c r="W10" s="1">
        <v>2466238050</v>
      </c>
      <c r="Y10" s="6">
        <f t="shared" ref="Y10:Y42" si="0">W10/$AE$11</f>
        <v>4.1365425445768724E-4</v>
      </c>
    </row>
    <row r="11" spans="1:31" ht="24">
      <c r="A11" s="2" t="s">
        <v>17</v>
      </c>
      <c r="C11" s="1">
        <v>355000</v>
      </c>
      <c r="E11" s="1">
        <v>1237547277</v>
      </c>
      <c r="G11" s="1">
        <v>812347600.5</v>
      </c>
      <c r="I11" s="1">
        <v>0</v>
      </c>
      <c r="K11" s="1">
        <v>0</v>
      </c>
      <c r="M11" s="1">
        <v>0</v>
      </c>
      <c r="O11" s="1">
        <v>0</v>
      </c>
      <c r="Q11" s="1">
        <v>355000</v>
      </c>
      <c r="S11" s="1">
        <v>1855</v>
      </c>
      <c r="U11" s="1">
        <v>1237547277</v>
      </c>
      <c r="W11" s="1">
        <v>654606776.25</v>
      </c>
      <c r="Y11" s="6">
        <f t="shared" si="0"/>
        <v>1.0979511000272007E-4</v>
      </c>
      <c r="AE11" s="1">
        <v>5962075872357</v>
      </c>
    </row>
    <row r="12" spans="1:31" ht="24">
      <c r="A12" s="2" t="s">
        <v>18</v>
      </c>
      <c r="C12" s="1">
        <v>830000</v>
      </c>
      <c r="E12" s="1">
        <v>2826893521</v>
      </c>
      <c r="G12" s="1">
        <v>2258193325.5</v>
      </c>
      <c r="I12" s="1">
        <v>0</v>
      </c>
      <c r="K12" s="1">
        <v>0</v>
      </c>
      <c r="M12" s="1">
        <v>0</v>
      </c>
      <c r="O12" s="1">
        <v>0</v>
      </c>
      <c r="Q12" s="1">
        <v>830000</v>
      </c>
      <c r="S12" s="1">
        <v>2165</v>
      </c>
      <c r="U12" s="1">
        <v>2826893521</v>
      </c>
      <c r="W12" s="1">
        <v>1786258147.5</v>
      </c>
      <c r="Y12" s="6">
        <f t="shared" si="0"/>
        <v>2.9960339078909353E-4</v>
      </c>
    </row>
    <row r="13" spans="1:31" ht="24">
      <c r="A13" s="2" t="s">
        <v>19</v>
      </c>
      <c r="C13" s="1">
        <v>350000</v>
      </c>
      <c r="E13" s="1">
        <v>1456137769</v>
      </c>
      <c r="G13" s="1">
        <v>877447935</v>
      </c>
      <c r="I13" s="1">
        <v>0</v>
      </c>
      <c r="K13" s="1">
        <v>0</v>
      </c>
      <c r="M13" s="1">
        <v>0</v>
      </c>
      <c r="O13" s="1">
        <v>0</v>
      </c>
      <c r="Q13" s="1">
        <v>350000</v>
      </c>
      <c r="S13" s="1">
        <v>2113</v>
      </c>
      <c r="U13" s="1">
        <v>1456137769</v>
      </c>
      <c r="W13" s="1">
        <v>735149677.5</v>
      </c>
      <c r="Y13" s="6">
        <f t="shared" si="0"/>
        <v>1.2330431434267737E-4</v>
      </c>
    </row>
    <row r="14" spans="1:31" ht="24">
      <c r="A14" s="2" t="s">
        <v>20</v>
      </c>
      <c r="C14" s="1">
        <v>242500</v>
      </c>
      <c r="E14" s="1">
        <v>1439509450</v>
      </c>
      <c r="G14" s="1">
        <v>995565926.25</v>
      </c>
      <c r="I14" s="1">
        <v>0</v>
      </c>
      <c r="K14" s="1">
        <v>0</v>
      </c>
      <c r="M14" s="1">
        <v>0</v>
      </c>
      <c r="O14" s="1">
        <v>0</v>
      </c>
      <c r="Q14" s="1">
        <v>242500</v>
      </c>
      <c r="S14" s="1">
        <v>3750</v>
      </c>
      <c r="U14" s="1">
        <v>1439509450</v>
      </c>
      <c r="W14" s="1">
        <v>903964218.75</v>
      </c>
      <c r="Y14" s="6">
        <f t="shared" si="0"/>
        <v>1.5161903976116861E-4</v>
      </c>
    </row>
    <row r="15" spans="1:31" ht="24">
      <c r="A15" s="2" t="s">
        <v>21</v>
      </c>
      <c r="C15" s="1">
        <v>390500</v>
      </c>
      <c r="E15" s="1">
        <v>2129882534</v>
      </c>
      <c r="G15" s="1">
        <v>1162200515.8499999</v>
      </c>
      <c r="I15" s="1">
        <v>0</v>
      </c>
      <c r="K15" s="1">
        <v>0</v>
      </c>
      <c r="M15" s="1">
        <v>0</v>
      </c>
      <c r="O15" s="1">
        <v>0</v>
      </c>
      <c r="Q15" s="1">
        <v>390500</v>
      </c>
      <c r="S15" s="1">
        <v>2731</v>
      </c>
      <c r="U15" s="1">
        <v>2129882534</v>
      </c>
      <c r="W15" s="1">
        <v>1060110089.775</v>
      </c>
      <c r="Y15" s="6">
        <f t="shared" si="0"/>
        <v>1.7780888946586056E-4</v>
      </c>
    </row>
    <row r="16" spans="1:31" ht="24">
      <c r="A16" s="2" t="s">
        <v>22</v>
      </c>
      <c r="C16" s="1">
        <v>2201999</v>
      </c>
      <c r="E16" s="1">
        <v>10006384735</v>
      </c>
      <c r="G16" s="1">
        <v>8779666291.9654503</v>
      </c>
      <c r="I16" s="1">
        <v>0</v>
      </c>
      <c r="K16" s="1">
        <v>0</v>
      </c>
      <c r="M16" s="1">
        <v>0</v>
      </c>
      <c r="O16" s="1">
        <v>0</v>
      </c>
      <c r="Q16" s="1">
        <v>2201999</v>
      </c>
      <c r="S16" s="1">
        <v>3601</v>
      </c>
      <c r="U16" s="1">
        <v>10006384735</v>
      </c>
      <c r="W16" s="1">
        <v>7882218478.5259504</v>
      </c>
      <c r="Y16" s="6">
        <f t="shared" si="0"/>
        <v>1.3220594046901748E-3</v>
      </c>
    </row>
    <row r="17" spans="1:25" ht="24">
      <c r="A17" s="2" t="s">
        <v>23</v>
      </c>
      <c r="C17" s="1">
        <v>100588</v>
      </c>
      <c r="E17" s="1">
        <v>1979585329</v>
      </c>
      <c r="G17" s="1">
        <v>1484844095.79</v>
      </c>
      <c r="I17" s="1">
        <v>0</v>
      </c>
      <c r="K17" s="1">
        <v>0</v>
      </c>
      <c r="M17" s="1">
        <v>0</v>
      </c>
      <c r="O17" s="1">
        <v>0</v>
      </c>
      <c r="Q17" s="1">
        <v>100588</v>
      </c>
      <c r="S17" s="1">
        <v>12680</v>
      </c>
      <c r="U17" s="1">
        <v>1979585329</v>
      </c>
      <c r="W17" s="1">
        <v>1267866877.7520001</v>
      </c>
      <c r="Y17" s="6">
        <f t="shared" si="0"/>
        <v>2.1265527391733303E-4</v>
      </c>
    </row>
    <row r="18" spans="1:25" ht="24">
      <c r="A18" s="2" t="s">
        <v>24</v>
      </c>
      <c r="C18" s="1">
        <v>115056</v>
      </c>
      <c r="E18" s="1">
        <v>2358866490</v>
      </c>
      <c r="G18" s="1">
        <v>1280959868.1600001</v>
      </c>
      <c r="I18" s="1">
        <v>0</v>
      </c>
      <c r="K18" s="1">
        <v>0</v>
      </c>
      <c r="M18" s="1">
        <v>0</v>
      </c>
      <c r="O18" s="1">
        <v>0</v>
      </c>
      <c r="Q18" s="1">
        <v>115056</v>
      </c>
      <c r="S18" s="1">
        <v>10560</v>
      </c>
      <c r="U18" s="1">
        <v>2358866490</v>
      </c>
      <c r="W18" s="1">
        <v>1207762161.408</v>
      </c>
      <c r="Y18" s="6">
        <f t="shared" si="0"/>
        <v>2.0257410124680832E-4</v>
      </c>
    </row>
    <row r="19" spans="1:25" ht="24">
      <c r="A19" s="2" t="s">
        <v>25</v>
      </c>
      <c r="C19" s="1">
        <v>1400000</v>
      </c>
      <c r="E19" s="1">
        <v>42569677371</v>
      </c>
      <c r="G19" s="1">
        <v>44115939000</v>
      </c>
      <c r="I19" s="1">
        <v>0</v>
      </c>
      <c r="K19" s="1">
        <v>0</v>
      </c>
      <c r="M19" s="1">
        <v>0</v>
      </c>
      <c r="O19" s="1">
        <v>0</v>
      </c>
      <c r="Q19" s="1">
        <v>1400000</v>
      </c>
      <c r="S19" s="1">
        <v>29000</v>
      </c>
      <c r="U19" s="1">
        <v>42569677371</v>
      </c>
      <c r="W19" s="1">
        <v>40358430000</v>
      </c>
      <c r="Y19" s="6">
        <f t="shared" si="0"/>
        <v>6.7691909435639262E-3</v>
      </c>
    </row>
    <row r="20" spans="1:25" ht="24">
      <c r="A20" s="2" t="s">
        <v>26</v>
      </c>
      <c r="C20" s="1">
        <v>500000</v>
      </c>
      <c r="E20" s="1">
        <v>42461728116</v>
      </c>
      <c r="G20" s="1">
        <v>59578386750</v>
      </c>
      <c r="I20" s="1">
        <v>0</v>
      </c>
      <c r="K20" s="1">
        <v>0</v>
      </c>
      <c r="M20" s="1">
        <v>0</v>
      </c>
      <c r="O20" s="1">
        <v>0</v>
      </c>
      <c r="Q20" s="1">
        <v>500000</v>
      </c>
      <c r="S20" s="1">
        <v>108980</v>
      </c>
      <c r="U20" s="1">
        <v>42461728116</v>
      </c>
      <c r="W20" s="1">
        <v>54165784500</v>
      </c>
      <c r="Y20" s="6">
        <f t="shared" si="0"/>
        <v>9.0850545446994665E-3</v>
      </c>
    </row>
    <row r="21" spans="1:25" ht="24">
      <c r="A21" s="2" t="s">
        <v>27</v>
      </c>
      <c r="C21" s="1">
        <v>544352</v>
      </c>
      <c r="E21" s="1">
        <v>2621161726</v>
      </c>
      <c r="G21" s="1">
        <v>1541090124.7488</v>
      </c>
      <c r="I21" s="1">
        <v>0</v>
      </c>
      <c r="K21" s="1">
        <v>0</v>
      </c>
      <c r="M21" s="1">
        <v>0</v>
      </c>
      <c r="O21" s="1">
        <v>0</v>
      </c>
      <c r="Q21" s="1">
        <v>544352</v>
      </c>
      <c r="S21" s="1">
        <v>2281</v>
      </c>
      <c r="U21" s="1">
        <v>2621161726</v>
      </c>
      <c r="W21" s="1">
        <v>1234278993.8736</v>
      </c>
      <c r="Y21" s="6">
        <f t="shared" si="0"/>
        <v>2.0702168511412282E-4</v>
      </c>
    </row>
    <row r="22" spans="1:25" ht="24">
      <c r="A22" s="2" t="s">
        <v>28</v>
      </c>
      <c r="C22" s="1">
        <v>9920294</v>
      </c>
      <c r="E22" s="1">
        <v>137007078216</v>
      </c>
      <c r="G22" s="1">
        <v>142593938905.12201</v>
      </c>
      <c r="I22" s="1">
        <v>0</v>
      </c>
      <c r="K22" s="1">
        <v>0</v>
      </c>
      <c r="M22" s="1">
        <v>0</v>
      </c>
      <c r="O22" s="1">
        <v>0</v>
      </c>
      <c r="Q22" s="1">
        <v>9920294</v>
      </c>
      <c r="S22" s="1">
        <v>14170</v>
      </c>
      <c r="U22" s="1">
        <v>137007078216</v>
      </c>
      <c r="W22" s="1">
        <v>139734171112.41901</v>
      </c>
      <c r="Y22" s="6">
        <f t="shared" si="0"/>
        <v>2.3437167540972203E-2</v>
      </c>
    </row>
    <row r="23" spans="1:25" ht="24">
      <c r="A23" s="2" t="s">
        <v>29</v>
      </c>
      <c r="C23" s="1">
        <v>6734784</v>
      </c>
      <c r="E23" s="1">
        <v>23874685082</v>
      </c>
      <c r="G23" s="1">
        <v>28044148715.452801</v>
      </c>
      <c r="I23" s="1">
        <v>0</v>
      </c>
      <c r="K23" s="1">
        <v>0</v>
      </c>
      <c r="M23" s="1">
        <v>0</v>
      </c>
      <c r="O23" s="1">
        <v>0</v>
      </c>
      <c r="Q23" s="1">
        <v>6734784</v>
      </c>
      <c r="S23" s="1">
        <v>4020</v>
      </c>
      <c r="U23" s="1">
        <v>23874685082</v>
      </c>
      <c r="W23" s="1">
        <v>26912742381.504002</v>
      </c>
      <c r="Y23" s="6">
        <f t="shared" si="0"/>
        <v>4.5139885767445844E-3</v>
      </c>
    </row>
    <row r="24" spans="1:25" ht="24">
      <c r="A24" s="2" t="s">
        <v>30</v>
      </c>
      <c r="C24" s="1">
        <v>85000</v>
      </c>
      <c r="E24" s="1">
        <v>1645857472</v>
      </c>
      <c r="G24" s="1">
        <v>1257274440</v>
      </c>
      <c r="I24" s="1">
        <v>0</v>
      </c>
      <c r="K24" s="1">
        <v>0</v>
      </c>
      <c r="M24" s="1">
        <v>0</v>
      </c>
      <c r="O24" s="1">
        <v>0</v>
      </c>
      <c r="Q24" s="1">
        <v>85000</v>
      </c>
      <c r="S24" s="1">
        <v>13230</v>
      </c>
      <c r="U24" s="1">
        <v>1645857472</v>
      </c>
      <c r="W24" s="1">
        <v>1117858927.5</v>
      </c>
      <c r="Y24" s="6">
        <f t="shared" si="0"/>
        <v>1.8749491811785254E-4</v>
      </c>
    </row>
    <row r="25" spans="1:25" ht="24">
      <c r="A25" s="2" t="s">
        <v>31</v>
      </c>
      <c r="C25" s="1">
        <v>1362500</v>
      </c>
      <c r="E25" s="1">
        <v>4678011702</v>
      </c>
      <c r="G25" s="1">
        <v>2890274928.75</v>
      </c>
      <c r="I25" s="1">
        <v>0</v>
      </c>
      <c r="K25" s="1">
        <v>0</v>
      </c>
      <c r="M25" s="1">
        <v>0</v>
      </c>
      <c r="O25" s="1">
        <v>0</v>
      </c>
      <c r="Q25" s="1">
        <v>1362500</v>
      </c>
      <c r="S25" s="1">
        <v>1700</v>
      </c>
      <c r="U25" s="1">
        <v>4678011702</v>
      </c>
      <c r="W25" s="1">
        <v>2302468312.5</v>
      </c>
      <c r="Y25" s="6">
        <f t="shared" si="0"/>
        <v>3.8618567790714149E-4</v>
      </c>
    </row>
    <row r="26" spans="1:25" ht="24">
      <c r="A26" s="2" t="s">
        <v>32</v>
      </c>
      <c r="C26" s="1">
        <v>1400000</v>
      </c>
      <c r="E26" s="1">
        <v>70106998125</v>
      </c>
      <c r="G26" s="1">
        <v>69625250100</v>
      </c>
      <c r="I26" s="1">
        <v>0</v>
      </c>
      <c r="K26" s="1">
        <v>0</v>
      </c>
      <c r="M26" s="1">
        <v>-1400000</v>
      </c>
      <c r="O26" s="1">
        <v>73104425719</v>
      </c>
      <c r="Q26" s="1">
        <v>0</v>
      </c>
      <c r="S26" s="1">
        <v>0</v>
      </c>
      <c r="U26" s="1">
        <v>0</v>
      </c>
      <c r="W26" s="1">
        <v>0</v>
      </c>
      <c r="Y26" s="6">
        <f t="shared" si="0"/>
        <v>0</v>
      </c>
    </row>
    <row r="27" spans="1:25" ht="24">
      <c r="A27" s="2" t="s">
        <v>33</v>
      </c>
      <c r="C27" s="1">
        <v>1775000</v>
      </c>
      <c r="E27" s="1">
        <v>43410227737</v>
      </c>
      <c r="G27" s="1">
        <v>25531428712.5</v>
      </c>
      <c r="I27" s="1">
        <v>0</v>
      </c>
      <c r="K27" s="1">
        <v>0</v>
      </c>
      <c r="M27" s="1">
        <v>0</v>
      </c>
      <c r="O27" s="1">
        <v>0</v>
      </c>
      <c r="Q27" s="1">
        <v>1775000</v>
      </c>
      <c r="S27" s="1">
        <v>12510</v>
      </c>
      <c r="U27" s="1">
        <v>43410227737</v>
      </c>
      <c r="W27" s="1">
        <v>22073128762.5</v>
      </c>
      <c r="Y27" s="6">
        <f t="shared" si="0"/>
        <v>3.7022555960485931E-3</v>
      </c>
    </row>
    <row r="28" spans="1:25" ht="24">
      <c r="A28" s="2" t="s">
        <v>34</v>
      </c>
      <c r="C28" s="1">
        <v>5342532</v>
      </c>
      <c r="E28" s="1">
        <v>34085609513</v>
      </c>
      <c r="G28" s="1">
        <v>38980860479.963997</v>
      </c>
      <c r="I28" s="1">
        <v>0</v>
      </c>
      <c r="K28" s="1">
        <v>0</v>
      </c>
      <c r="M28" s="1">
        <v>0</v>
      </c>
      <c r="O28" s="1">
        <v>0</v>
      </c>
      <c r="Q28" s="1">
        <v>5342532</v>
      </c>
      <c r="S28" s="1">
        <v>6430</v>
      </c>
      <c r="U28" s="1">
        <v>34085609513</v>
      </c>
      <c r="W28" s="1">
        <v>34148083499.478001</v>
      </c>
      <c r="Y28" s="6">
        <f t="shared" si="0"/>
        <v>5.727549301712956E-3</v>
      </c>
    </row>
    <row r="29" spans="1:25" ht="24">
      <c r="A29" s="2" t="s">
        <v>35</v>
      </c>
      <c r="C29" s="1">
        <v>728202</v>
      </c>
      <c r="E29" s="1">
        <v>5499194314</v>
      </c>
      <c r="G29" s="1">
        <v>5378348141.8830004</v>
      </c>
      <c r="I29" s="1">
        <v>0</v>
      </c>
      <c r="K29" s="1">
        <v>0</v>
      </c>
      <c r="M29" s="1">
        <v>0</v>
      </c>
      <c r="O29" s="1">
        <v>0</v>
      </c>
      <c r="Q29" s="1">
        <v>728202</v>
      </c>
      <c r="S29" s="1">
        <v>6590</v>
      </c>
      <c r="U29" s="1">
        <v>5499194314</v>
      </c>
      <c r="W29" s="1">
        <v>4770298015.4790001</v>
      </c>
      <c r="Y29" s="6">
        <f t="shared" si="0"/>
        <v>8.0010689525042021E-4</v>
      </c>
    </row>
    <row r="30" spans="1:25" ht="24">
      <c r="A30" s="2" t="s">
        <v>36</v>
      </c>
      <c r="C30" s="1">
        <v>450000</v>
      </c>
      <c r="E30" s="1">
        <v>3088010543</v>
      </c>
      <c r="G30" s="1">
        <v>1986111900</v>
      </c>
      <c r="I30" s="1">
        <v>0</v>
      </c>
      <c r="K30" s="1">
        <v>0</v>
      </c>
      <c r="M30" s="1">
        <v>0</v>
      </c>
      <c r="O30" s="1">
        <v>0</v>
      </c>
      <c r="Q30" s="1">
        <v>450000</v>
      </c>
      <c r="S30" s="1">
        <v>3944</v>
      </c>
      <c r="U30" s="1">
        <v>3088010543</v>
      </c>
      <c r="W30" s="1">
        <v>1764239940</v>
      </c>
      <c r="Y30" s="6">
        <f t="shared" si="0"/>
        <v>2.9591034696150876E-4</v>
      </c>
    </row>
    <row r="31" spans="1:25" ht="24">
      <c r="A31" s="2" t="s">
        <v>37</v>
      </c>
      <c r="C31" s="1">
        <v>26238</v>
      </c>
      <c r="E31" s="1">
        <v>406809951</v>
      </c>
      <c r="G31" s="1">
        <v>363320642.727</v>
      </c>
      <c r="I31" s="1">
        <v>0</v>
      </c>
      <c r="K31" s="1">
        <v>0</v>
      </c>
      <c r="M31" s="1">
        <v>0</v>
      </c>
      <c r="O31" s="1">
        <v>0</v>
      </c>
      <c r="Q31" s="1">
        <v>26238</v>
      </c>
      <c r="S31" s="1">
        <v>12210</v>
      </c>
      <c r="U31" s="1">
        <v>406809951</v>
      </c>
      <c r="W31" s="1">
        <v>318459802.41900003</v>
      </c>
      <c r="Y31" s="6">
        <f t="shared" si="0"/>
        <v>5.341424853305375E-5</v>
      </c>
    </row>
    <row r="32" spans="1:25" ht="24">
      <c r="A32" s="2" t="s">
        <v>38</v>
      </c>
      <c r="C32" s="1">
        <v>12790864</v>
      </c>
      <c r="E32" s="1">
        <v>217528145807</v>
      </c>
      <c r="G32" s="1">
        <v>291422261592.86401</v>
      </c>
      <c r="I32" s="1">
        <v>0</v>
      </c>
      <c r="K32" s="1">
        <v>0</v>
      </c>
      <c r="M32" s="1">
        <v>0</v>
      </c>
      <c r="O32" s="1">
        <v>0</v>
      </c>
      <c r="Q32" s="1">
        <v>12790864</v>
      </c>
      <c r="S32" s="1">
        <v>20550</v>
      </c>
      <c r="U32" s="1">
        <v>217528145807</v>
      </c>
      <c r="W32" s="1">
        <v>261288284281.56</v>
      </c>
      <c r="Y32" s="6">
        <f t="shared" si="0"/>
        <v>4.3825051857024483E-2</v>
      </c>
    </row>
    <row r="33" spans="1:25" ht="24">
      <c r="A33" s="2" t="s">
        <v>39</v>
      </c>
      <c r="C33" s="1">
        <v>1500000</v>
      </c>
      <c r="E33" s="1">
        <v>23451877496</v>
      </c>
      <c r="G33" s="1">
        <v>28032210000</v>
      </c>
      <c r="I33" s="1">
        <v>0</v>
      </c>
      <c r="K33" s="1">
        <v>0</v>
      </c>
      <c r="M33" s="1">
        <v>0</v>
      </c>
      <c r="O33" s="1">
        <v>0</v>
      </c>
      <c r="Q33" s="1">
        <v>1500000</v>
      </c>
      <c r="S33" s="1">
        <v>16320</v>
      </c>
      <c r="U33" s="1">
        <v>23451877496</v>
      </c>
      <c r="W33" s="1">
        <v>24334344000</v>
      </c>
      <c r="Y33" s="6">
        <f t="shared" si="0"/>
        <v>4.0815220270552935E-3</v>
      </c>
    </row>
    <row r="34" spans="1:25" ht="24">
      <c r="A34" s="2" t="s">
        <v>40</v>
      </c>
      <c r="C34" s="1">
        <v>15706</v>
      </c>
      <c r="E34" s="1">
        <v>310677752</v>
      </c>
      <c r="G34" s="1">
        <v>301946703.46200001</v>
      </c>
      <c r="I34" s="1">
        <v>0</v>
      </c>
      <c r="K34" s="1">
        <v>0</v>
      </c>
      <c r="M34" s="1">
        <v>0</v>
      </c>
      <c r="O34" s="1">
        <v>0</v>
      </c>
      <c r="Q34" s="1">
        <v>15706</v>
      </c>
      <c r="S34" s="1">
        <v>17820</v>
      </c>
      <c r="U34" s="1">
        <v>310677752</v>
      </c>
      <c r="W34" s="1">
        <v>278215628.52600002</v>
      </c>
      <c r="Y34" s="6">
        <f t="shared" si="0"/>
        <v>4.6664221402471429E-5</v>
      </c>
    </row>
    <row r="35" spans="1:25" ht="24">
      <c r="A35" s="2" t="s">
        <v>41</v>
      </c>
      <c r="C35" s="1">
        <v>50000</v>
      </c>
      <c r="E35" s="1">
        <v>1465780226</v>
      </c>
      <c r="G35" s="1">
        <v>1150115850</v>
      </c>
      <c r="I35" s="1">
        <v>0</v>
      </c>
      <c r="K35" s="1">
        <v>0</v>
      </c>
      <c r="M35" s="1">
        <v>0</v>
      </c>
      <c r="O35" s="1">
        <v>0</v>
      </c>
      <c r="Q35" s="1">
        <v>50000</v>
      </c>
      <c r="S35" s="1">
        <v>22680</v>
      </c>
      <c r="U35" s="1">
        <v>1465780226</v>
      </c>
      <c r="W35" s="1">
        <v>1127252700</v>
      </c>
      <c r="Y35" s="6">
        <f t="shared" si="0"/>
        <v>1.890705056650614E-4</v>
      </c>
    </row>
    <row r="36" spans="1:25" ht="24">
      <c r="A36" s="2" t="s">
        <v>42</v>
      </c>
      <c r="C36" s="1">
        <v>10496511</v>
      </c>
      <c r="E36" s="1">
        <v>74505134450</v>
      </c>
      <c r="G36" s="1">
        <v>45659432379.790802</v>
      </c>
      <c r="I36" s="1">
        <v>0</v>
      </c>
      <c r="K36" s="1">
        <v>0</v>
      </c>
      <c r="M36" s="1">
        <v>0</v>
      </c>
      <c r="O36" s="1">
        <v>0</v>
      </c>
      <c r="Q36" s="1">
        <v>10496511</v>
      </c>
      <c r="S36" s="1">
        <v>4910</v>
      </c>
      <c r="U36" s="1">
        <v>74505134450</v>
      </c>
      <c r="W36" s="1">
        <v>51231218689.390503</v>
      </c>
      <c r="Y36" s="6">
        <f t="shared" si="0"/>
        <v>8.5928491663319201E-3</v>
      </c>
    </row>
    <row r="37" spans="1:25" ht="24">
      <c r="A37" s="2" t="s">
        <v>43</v>
      </c>
      <c r="C37" s="1">
        <v>1698345</v>
      </c>
      <c r="E37" s="1">
        <v>34853505884</v>
      </c>
      <c r="G37" s="1">
        <v>50444606635.830002</v>
      </c>
      <c r="I37" s="1">
        <v>0</v>
      </c>
      <c r="K37" s="1">
        <v>0</v>
      </c>
      <c r="M37" s="1">
        <v>0</v>
      </c>
      <c r="O37" s="1">
        <v>0</v>
      </c>
      <c r="Q37" s="1">
        <v>1698345</v>
      </c>
      <c r="S37" s="1">
        <v>26750</v>
      </c>
      <c r="U37" s="1">
        <v>34853505884</v>
      </c>
      <c r="W37" s="1">
        <v>45160415913.9375</v>
      </c>
      <c r="Y37" s="6">
        <f t="shared" si="0"/>
        <v>7.5746127491135296E-3</v>
      </c>
    </row>
    <row r="38" spans="1:25" ht="24">
      <c r="A38" s="2" t="s">
        <v>44</v>
      </c>
      <c r="C38" s="1">
        <v>69093</v>
      </c>
      <c r="E38" s="1">
        <v>8740481289</v>
      </c>
      <c r="G38" s="1">
        <v>5991808663.7460003</v>
      </c>
      <c r="I38" s="1">
        <v>0</v>
      </c>
      <c r="K38" s="1">
        <v>0</v>
      </c>
      <c r="M38" s="1">
        <v>0</v>
      </c>
      <c r="O38" s="1">
        <v>0</v>
      </c>
      <c r="Q38" s="1">
        <v>69093</v>
      </c>
      <c r="S38" s="1">
        <v>68500</v>
      </c>
      <c r="U38" s="1">
        <v>8740481289</v>
      </c>
      <c r="W38" s="1">
        <v>4704709920.5249996</v>
      </c>
      <c r="Y38" s="6">
        <f t="shared" si="0"/>
        <v>7.8910601294731209E-4</v>
      </c>
    </row>
    <row r="39" spans="1:25" ht="24">
      <c r="A39" s="2" t="s">
        <v>45</v>
      </c>
      <c r="C39" s="1">
        <v>2999999</v>
      </c>
      <c r="E39" s="1">
        <v>22876033994</v>
      </c>
      <c r="G39" s="1">
        <v>42913124195.620499</v>
      </c>
      <c r="I39" s="1">
        <v>0</v>
      </c>
      <c r="K39" s="1">
        <v>0</v>
      </c>
      <c r="M39" s="1">
        <v>0</v>
      </c>
      <c r="O39" s="1">
        <v>0</v>
      </c>
      <c r="Q39" s="1">
        <v>2999999</v>
      </c>
      <c r="S39" s="1">
        <v>12390</v>
      </c>
      <c r="U39" s="1">
        <v>22876033994</v>
      </c>
      <c r="W39" s="1">
        <v>36948826183.720497</v>
      </c>
      <c r="Y39" s="6">
        <f t="shared" si="0"/>
        <v>6.1973089532511164E-3</v>
      </c>
    </row>
    <row r="40" spans="1:25" ht="24">
      <c r="A40" s="2" t="s">
        <v>46</v>
      </c>
      <c r="C40" s="1">
        <v>0</v>
      </c>
      <c r="E40" s="1">
        <v>0</v>
      </c>
      <c r="G40" s="1">
        <v>0</v>
      </c>
      <c r="I40" s="1">
        <v>607472</v>
      </c>
      <c r="K40" s="1">
        <v>12342878765</v>
      </c>
      <c r="M40" s="1">
        <v>0</v>
      </c>
      <c r="O40" s="1">
        <v>0</v>
      </c>
      <c r="Q40" s="1">
        <v>607472</v>
      </c>
      <c r="S40" s="1">
        <v>21315</v>
      </c>
      <c r="U40" s="1">
        <v>12342878765</v>
      </c>
      <c r="W40" s="1">
        <v>12871223499.204</v>
      </c>
      <c r="Y40" s="6">
        <f t="shared" si="0"/>
        <v>2.1588493294560493E-3</v>
      </c>
    </row>
    <row r="41" spans="1:25" ht="24">
      <c r="A41" s="2" t="s">
        <v>47</v>
      </c>
      <c r="C41" s="1">
        <v>0</v>
      </c>
      <c r="E41" s="1">
        <v>0</v>
      </c>
      <c r="G41" s="1">
        <v>0</v>
      </c>
      <c r="I41" s="1">
        <v>650804</v>
      </c>
      <c r="K41" s="1">
        <v>4970143314</v>
      </c>
      <c r="M41" s="1">
        <v>0</v>
      </c>
      <c r="O41" s="1">
        <v>0</v>
      </c>
      <c r="Q41" s="1">
        <v>650804</v>
      </c>
      <c r="S41" s="1">
        <v>9569</v>
      </c>
      <c r="U41" s="1">
        <v>4970143314</v>
      </c>
      <c r="W41" s="1">
        <v>6190489592.3177996</v>
      </c>
      <c r="Y41" s="6">
        <f t="shared" si="0"/>
        <v>1.0383111058716702E-3</v>
      </c>
    </row>
    <row r="42" spans="1:25" ht="24">
      <c r="A42" s="2" t="s">
        <v>48</v>
      </c>
      <c r="C42" s="1">
        <v>0</v>
      </c>
      <c r="E42" s="1">
        <v>0</v>
      </c>
      <c r="G42" s="1">
        <v>0</v>
      </c>
      <c r="I42" s="1">
        <v>2789534</v>
      </c>
      <c r="K42" s="1">
        <v>9305958965</v>
      </c>
      <c r="M42" s="1">
        <v>0</v>
      </c>
      <c r="O42" s="1">
        <v>0</v>
      </c>
      <c r="Q42" s="1">
        <v>2789534</v>
      </c>
      <c r="S42" s="1">
        <v>4645</v>
      </c>
      <c r="U42" s="1">
        <v>9308748499</v>
      </c>
      <c r="W42" s="1">
        <v>12880288986.6915</v>
      </c>
      <c r="Y42" s="6">
        <f t="shared" si="0"/>
        <v>2.1603698548035262E-3</v>
      </c>
    </row>
    <row r="43" spans="1:25" ht="23.25" thickBot="1">
      <c r="C43" s="3">
        <f>SUM(C9:C42)</f>
        <v>70865063</v>
      </c>
      <c r="E43" s="3">
        <f>SUM(E9:E42)</f>
        <v>1023375112152</v>
      </c>
      <c r="G43" s="3">
        <f>SUM(G9:G42)</f>
        <v>1047834563906.4764</v>
      </c>
      <c r="I43" s="3">
        <f>SUM(I9:I42)</f>
        <v>4047810</v>
      </c>
      <c r="K43" s="3">
        <f>SUM(K9:K42)</f>
        <v>26618981044</v>
      </c>
      <c r="M43" s="3">
        <f>SUM(M9:M42)</f>
        <v>-1400000</v>
      </c>
      <c r="O43" s="3">
        <f>SUM(O9:O42)</f>
        <v>73104425719</v>
      </c>
      <c r="Q43" s="3">
        <f>SUM(Q9:Q42)</f>
        <v>73512873</v>
      </c>
      <c r="S43" s="3">
        <f>SUM(S9:S42)</f>
        <v>523979</v>
      </c>
      <c r="U43" s="3">
        <f>SUM(U9:U42)</f>
        <v>979889884605</v>
      </c>
      <c r="W43" s="3">
        <f>SUM(W9:W42)</f>
        <v>923928818521.00635</v>
      </c>
      <c r="Y43" s="7">
        <f>SUM(Y9:Y42)</f>
        <v>0.15496763850402792</v>
      </c>
    </row>
    <row r="44" spans="1:25" ht="23.25" thickTop="1"/>
  </sheetData>
  <sheetProtection algorithmName="SHA-512" hashValue="pPh5nm0VqgReF4DLsJ37s5Ee5vVfgh2bxHtT7zv8D2R10YCk4maweIHa23QRkCImrV3ZbuhQDD8zVugp4fYg9w==" saltValue="iHSHLvlW+PZejfKbSKL11w==" spinCount="100000" sheet="1" formatCells="0" formatColumns="0" formatRows="0" insertColumns="0" insertRows="0" insertHyperlinks="0" deleteColumns="0" deleteRows="0" sort="0" autoFilter="0" pivotTables="0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60" zoomScaleNormal="100" workbookViewId="0">
      <selection activeCell="AA17" sqref="AA17"/>
    </sheetView>
  </sheetViews>
  <sheetFormatPr defaultRowHeight="22.5"/>
  <cols>
    <col min="1" max="1" width="37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24">
      <c r="A6" s="10" t="s">
        <v>144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24">
      <c r="A7" s="11" t="s">
        <v>144</v>
      </c>
      <c r="C7" s="11" t="s">
        <v>183</v>
      </c>
      <c r="E7" s="11" t="s">
        <v>180</v>
      </c>
      <c r="G7" s="11" t="s">
        <v>181</v>
      </c>
      <c r="I7" s="11" t="s">
        <v>184</v>
      </c>
      <c r="K7" s="11" t="s">
        <v>183</v>
      </c>
      <c r="M7" s="11" t="s">
        <v>180</v>
      </c>
      <c r="O7" s="11" t="s">
        <v>181</v>
      </c>
      <c r="Q7" s="11" t="s">
        <v>184</v>
      </c>
    </row>
    <row r="8" spans="1:17" ht="24">
      <c r="A8" s="2" t="s">
        <v>151</v>
      </c>
      <c r="C8" s="1">
        <v>0</v>
      </c>
      <c r="E8" s="1">
        <v>0</v>
      </c>
      <c r="G8" s="1">
        <v>0</v>
      </c>
      <c r="I8" s="1">
        <v>0</v>
      </c>
      <c r="K8" s="1">
        <v>1817364567</v>
      </c>
      <c r="M8" s="1">
        <v>0</v>
      </c>
      <c r="O8" s="1">
        <v>54634038</v>
      </c>
      <c r="Q8" s="1">
        <v>1871998605</v>
      </c>
    </row>
    <row r="9" spans="1:17" ht="24">
      <c r="A9" s="2" t="s">
        <v>149</v>
      </c>
      <c r="C9" s="1">
        <v>0</v>
      </c>
      <c r="E9" s="1">
        <v>0</v>
      </c>
      <c r="G9" s="1">
        <v>0</v>
      </c>
      <c r="I9" s="1">
        <v>0</v>
      </c>
      <c r="K9" s="1">
        <v>667625832</v>
      </c>
      <c r="M9" s="1">
        <v>0</v>
      </c>
      <c r="O9" s="1">
        <v>5548994070</v>
      </c>
      <c r="Q9" s="1">
        <v>6216619902</v>
      </c>
    </row>
    <row r="10" spans="1:17" ht="24">
      <c r="A10" s="2" t="s">
        <v>73</v>
      </c>
      <c r="C10" s="1">
        <v>2865067772</v>
      </c>
      <c r="E10" s="1">
        <v>0</v>
      </c>
      <c r="G10" s="1">
        <v>0</v>
      </c>
      <c r="I10" s="1">
        <v>2865067772</v>
      </c>
      <c r="K10" s="1">
        <v>43909478482</v>
      </c>
      <c r="M10" s="1">
        <v>0</v>
      </c>
      <c r="O10" s="1">
        <v>35000000</v>
      </c>
      <c r="Q10" s="1">
        <v>43944478482</v>
      </c>
    </row>
    <row r="11" spans="1:17" ht="24">
      <c r="A11" s="2" t="s">
        <v>53</v>
      </c>
      <c r="C11" s="1">
        <v>0</v>
      </c>
      <c r="E11" s="1">
        <v>0</v>
      </c>
      <c r="G11" s="1">
        <v>0</v>
      </c>
      <c r="I11" s="1">
        <v>0</v>
      </c>
      <c r="K11" s="1">
        <v>0</v>
      </c>
      <c r="M11" s="1">
        <v>0</v>
      </c>
      <c r="O11" s="1">
        <v>-2894972</v>
      </c>
      <c r="Q11" s="1">
        <v>-2894972</v>
      </c>
    </row>
    <row r="12" spans="1:17" ht="24">
      <c r="A12" s="2" t="s">
        <v>79</v>
      </c>
      <c r="C12" s="1">
        <v>10005145719</v>
      </c>
      <c r="E12" s="1">
        <v>7612769935</v>
      </c>
      <c r="G12" s="1">
        <v>0</v>
      </c>
      <c r="I12" s="1">
        <v>17617915654</v>
      </c>
      <c r="K12" s="1">
        <v>64925585522</v>
      </c>
      <c r="M12" s="1">
        <v>13813968060</v>
      </c>
      <c r="O12" s="1">
        <v>0</v>
      </c>
      <c r="Q12" s="1">
        <v>78739553582</v>
      </c>
    </row>
    <row r="13" spans="1:17" ht="24">
      <c r="A13" s="2" t="s">
        <v>66</v>
      </c>
      <c r="C13" s="1">
        <v>12271960009</v>
      </c>
      <c r="E13" s="1">
        <v>455417441</v>
      </c>
      <c r="G13" s="1">
        <v>0</v>
      </c>
      <c r="I13" s="1">
        <v>12727377450</v>
      </c>
      <c r="K13" s="1">
        <v>85941747724</v>
      </c>
      <c r="M13" s="1">
        <v>-42537054980</v>
      </c>
      <c r="O13" s="1">
        <v>0</v>
      </c>
      <c r="Q13" s="1">
        <v>43404692744</v>
      </c>
    </row>
    <row r="14" spans="1:17" ht="24">
      <c r="A14" s="2" t="s">
        <v>82</v>
      </c>
      <c r="C14" s="1">
        <v>11946457643</v>
      </c>
      <c r="E14" s="1">
        <v>4660326262</v>
      </c>
      <c r="G14" s="1">
        <v>0</v>
      </c>
      <c r="I14" s="1">
        <v>16606783905</v>
      </c>
      <c r="K14" s="1">
        <v>87776406308</v>
      </c>
      <c r="M14" s="1">
        <v>77374163500</v>
      </c>
      <c r="O14" s="1">
        <v>0</v>
      </c>
      <c r="Q14" s="1">
        <v>165150569808</v>
      </c>
    </row>
    <row r="15" spans="1:17" ht="24">
      <c r="A15" s="2" t="s">
        <v>76</v>
      </c>
      <c r="C15" s="1">
        <v>100030716</v>
      </c>
      <c r="E15" s="1">
        <v>64938228</v>
      </c>
      <c r="G15" s="1">
        <v>0</v>
      </c>
      <c r="I15" s="1">
        <v>164968944</v>
      </c>
      <c r="K15" s="1">
        <v>706587132</v>
      </c>
      <c r="M15" s="1">
        <v>481157774</v>
      </c>
      <c r="O15" s="1">
        <v>0</v>
      </c>
      <c r="Q15" s="1">
        <v>1187744906</v>
      </c>
    </row>
    <row r="16" spans="1:17" ht="24">
      <c r="A16" s="2" t="s">
        <v>85</v>
      </c>
      <c r="C16" s="1">
        <v>0</v>
      </c>
      <c r="E16" s="1">
        <v>1846786619</v>
      </c>
      <c r="G16" s="1">
        <v>0</v>
      </c>
      <c r="I16" s="1">
        <v>1846786619</v>
      </c>
      <c r="K16" s="1">
        <v>0</v>
      </c>
      <c r="M16" s="1">
        <v>12795985918</v>
      </c>
      <c r="O16" s="1">
        <v>0</v>
      </c>
      <c r="Q16" s="1">
        <v>12795985918</v>
      </c>
    </row>
    <row r="17" spans="1:17" ht="24">
      <c r="A17" s="2" t="s">
        <v>70</v>
      </c>
      <c r="C17" s="1">
        <v>0</v>
      </c>
      <c r="E17" s="1">
        <v>-809898106</v>
      </c>
      <c r="G17" s="1">
        <v>0</v>
      </c>
      <c r="I17" s="1">
        <v>-809898106</v>
      </c>
      <c r="K17" s="1">
        <v>0</v>
      </c>
      <c r="M17" s="1">
        <v>2881043788</v>
      </c>
      <c r="O17" s="1">
        <v>0</v>
      </c>
      <c r="Q17" s="1">
        <v>2881043788</v>
      </c>
    </row>
    <row r="18" spans="1:17" ht="23.25" thickBot="1">
      <c r="C18" s="3">
        <f>SUM(C8:C17)</f>
        <v>37188661859</v>
      </c>
      <c r="E18" s="3">
        <f>SUM(E8:E17)</f>
        <v>13830340379</v>
      </c>
      <c r="G18" s="3">
        <f>SUM(G8:G17)</f>
        <v>0</v>
      </c>
      <c r="I18" s="3">
        <f>SUM(I8:I17)</f>
        <v>51019002238</v>
      </c>
      <c r="K18" s="3">
        <f>SUM(K8:K17)</f>
        <v>285744795567</v>
      </c>
      <c r="M18" s="3">
        <f>SUM(M8:M17)</f>
        <v>64809264060</v>
      </c>
      <c r="O18" s="3">
        <f>SUM(O8:O17)</f>
        <v>5635733136</v>
      </c>
      <c r="Q18" s="3">
        <f>SUM(Q8:Q17)</f>
        <v>356189792763</v>
      </c>
    </row>
    <row r="19" spans="1:17" ht="23.25" thickTop="1"/>
  </sheetData>
  <sheetProtection algorithmName="SHA-512" hashValue="XW6S6Hkf3HGe2pQfuJd+fD+iGYOPPVFwVokOzSmvJ5r0ZSkvTuq/WeCEWvfcd9LgMYbJWLPRFyNcPs3GJADvEQ==" saltValue="q/cLtXiGGQ7xDI7Pdl5KuQ==" spinCount="100000" sheet="1" formatCells="0" formatColumns="0" formatRows="0" insertColumns="0" insertRows="0" insertHyperlinks="0" deleteColumns="0" deleteRows="0" sort="0" autoFilter="0" pivotTables="0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rightToLeft="1" view="pageBreakPreview" zoomScale="60" zoomScaleNormal="100" workbookViewId="0">
      <selection activeCell="F30" sqref="F30"/>
    </sheetView>
  </sheetViews>
  <sheetFormatPr defaultRowHeight="22.5"/>
  <cols>
    <col min="1" max="1" width="31.28515625" style="1" bestFit="1" customWidth="1"/>
    <col min="2" max="2" width="1" style="1" customWidth="1"/>
    <col min="3" max="3" width="23.8554687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4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1" ht="24">
      <c r="A6" s="11" t="s">
        <v>185</v>
      </c>
      <c r="B6" s="11" t="s">
        <v>185</v>
      </c>
      <c r="C6" s="11" t="s">
        <v>185</v>
      </c>
      <c r="E6" s="11" t="s">
        <v>142</v>
      </c>
      <c r="F6" s="11" t="s">
        <v>142</v>
      </c>
      <c r="G6" s="11" t="s">
        <v>142</v>
      </c>
      <c r="I6" s="11" t="s">
        <v>143</v>
      </c>
      <c r="J6" s="11" t="s">
        <v>143</v>
      </c>
      <c r="K6" s="11" t="s">
        <v>143</v>
      </c>
    </row>
    <row r="7" spans="1:11" ht="24">
      <c r="A7" s="11" t="s">
        <v>186</v>
      </c>
      <c r="C7" s="11" t="s">
        <v>91</v>
      </c>
      <c r="E7" s="11" t="s">
        <v>187</v>
      </c>
      <c r="G7" s="11" t="s">
        <v>188</v>
      </c>
      <c r="I7" s="11" t="s">
        <v>187</v>
      </c>
      <c r="K7" s="13" t="s">
        <v>188</v>
      </c>
    </row>
    <row r="8" spans="1:11" ht="24">
      <c r="A8" s="2" t="s">
        <v>97</v>
      </c>
      <c r="C8" s="1" t="s">
        <v>98</v>
      </c>
      <c r="E8" s="1">
        <v>0</v>
      </c>
      <c r="G8" s="6">
        <v>0.1</v>
      </c>
      <c r="I8" s="1">
        <v>123616</v>
      </c>
      <c r="K8" s="4">
        <v>0.1</v>
      </c>
    </row>
    <row r="9" spans="1:11" ht="24">
      <c r="A9" s="2" t="s">
        <v>104</v>
      </c>
      <c r="C9" s="1" t="s">
        <v>105</v>
      </c>
      <c r="E9" s="1">
        <v>32640410</v>
      </c>
      <c r="G9" s="6">
        <v>0.1</v>
      </c>
      <c r="I9" s="1">
        <v>117991240</v>
      </c>
      <c r="K9" s="4">
        <v>0.1</v>
      </c>
    </row>
    <row r="10" spans="1:11" ht="24">
      <c r="A10" s="2" t="s">
        <v>107</v>
      </c>
      <c r="C10" s="1" t="s">
        <v>108</v>
      </c>
      <c r="E10" s="1">
        <v>0</v>
      </c>
      <c r="G10" s="6">
        <v>0.1</v>
      </c>
      <c r="I10" s="1">
        <v>32477</v>
      </c>
      <c r="K10" s="4">
        <v>0.1</v>
      </c>
    </row>
    <row r="11" spans="1:11" ht="24">
      <c r="A11" s="2" t="s">
        <v>110</v>
      </c>
      <c r="C11" s="1" t="s">
        <v>111</v>
      </c>
      <c r="E11" s="1">
        <v>0</v>
      </c>
      <c r="G11" s="6">
        <v>0.1</v>
      </c>
      <c r="I11" s="1">
        <v>24337</v>
      </c>
      <c r="K11" s="4">
        <v>0.1</v>
      </c>
    </row>
    <row r="12" spans="1:11" ht="24">
      <c r="A12" s="2" t="s">
        <v>113</v>
      </c>
      <c r="C12" s="1" t="s">
        <v>114</v>
      </c>
      <c r="E12" s="1">
        <v>4081808192</v>
      </c>
      <c r="G12" s="6">
        <v>0.18</v>
      </c>
      <c r="I12" s="1">
        <v>33171649279</v>
      </c>
      <c r="K12" s="4">
        <v>0.18</v>
      </c>
    </row>
    <row r="13" spans="1:11" ht="24">
      <c r="A13" s="2" t="s">
        <v>153</v>
      </c>
      <c r="C13" s="1" t="s">
        <v>189</v>
      </c>
      <c r="E13" s="1">
        <v>0</v>
      </c>
      <c r="G13" s="6">
        <v>0.1</v>
      </c>
      <c r="I13" s="1">
        <v>8806721281</v>
      </c>
      <c r="K13" s="4">
        <v>0.1</v>
      </c>
    </row>
    <row r="14" spans="1:11" ht="24">
      <c r="A14" s="2" t="s">
        <v>153</v>
      </c>
      <c r="C14" s="1" t="s">
        <v>190</v>
      </c>
      <c r="E14" s="1">
        <v>0</v>
      </c>
      <c r="G14" s="6">
        <v>0.1</v>
      </c>
      <c r="I14" s="1">
        <v>885865</v>
      </c>
      <c r="K14" s="4">
        <v>0.1</v>
      </c>
    </row>
    <row r="15" spans="1:11" ht="24">
      <c r="A15" s="2" t="s">
        <v>113</v>
      </c>
      <c r="C15" s="1" t="s">
        <v>117</v>
      </c>
      <c r="E15" s="1">
        <v>2973</v>
      </c>
      <c r="G15" s="6">
        <v>0.1</v>
      </c>
      <c r="I15" s="1">
        <v>4581394</v>
      </c>
      <c r="K15" s="4">
        <v>0.1</v>
      </c>
    </row>
    <row r="16" spans="1:11" ht="24">
      <c r="A16" s="2" t="s">
        <v>154</v>
      </c>
      <c r="C16" s="1" t="s">
        <v>191</v>
      </c>
      <c r="E16" s="1">
        <v>0</v>
      </c>
      <c r="G16" s="6">
        <v>0.1</v>
      </c>
      <c r="I16" s="1">
        <v>31501</v>
      </c>
      <c r="K16" s="4">
        <v>0.1</v>
      </c>
    </row>
    <row r="17" spans="1:11" ht="24">
      <c r="A17" s="2" t="s">
        <v>110</v>
      </c>
      <c r="C17" s="1" t="s">
        <v>120</v>
      </c>
      <c r="E17" s="1">
        <v>7202191777</v>
      </c>
      <c r="G17" s="6">
        <v>0.18</v>
      </c>
      <c r="I17" s="1">
        <v>50787774492</v>
      </c>
      <c r="K17" s="4">
        <v>0.18</v>
      </c>
    </row>
    <row r="18" spans="1:11" ht="24">
      <c r="A18" s="2" t="s">
        <v>110</v>
      </c>
      <c r="C18" s="1" t="s">
        <v>122</v>
      </c>
      <c r="E18" s="1">
        <v>5095890391</v>
      </c>
      <c r="G18" s="6">
        <v>0.18</v>
      </c>
      <c r="I18" s="1">
        <v>35493375126</v>
      </c>
      <c r="K18" s="4">
        <v>0.18</v>
      </c>
    </row>
    <row r="19" spans="1:11" ht="24">
      <c r="A19" s="2" t="s">
        <v>155</v>
      </c>
      <c r="C19" s="1" t="s">
        <v>192</v>
      </c>
      <c r="E19" s="1">
        <v>0</v>
      </c>
      <c r="G19" s="6">
        <v>0.18</v>
      </c>
      <c r="I19" s="1">
        <v>893775034</v>
      </c>
      <c r="K19" s="4">
        <v>0.18</v>
      </c>
    </row>
    <row r="20" spans="1:11" ht="24">
      <c r="A20" s="2" t="s">
        <v>123</v>
      </c>
      <c r="C20" s="1" t="s">
        <v>124</v>
      </c>
      <c r="E20" s="1">
        <v>0</v>
      </c>
      <c r="G20" s="6">
        <v>0.1</v>
      </c>
      <c r="I20" s="1">
        <v>2162336</v>
      </c>
      <c r="K20" s="4">
        <v>0.1</v>
      </c>
    </row>
    <row r="21" spans="1:11" ht="24">
      <c r="A21" s="2" t="s">
        <v>123</v>
      </c>
      <c r="C21" s="1" t="s">
        <v>126</v>
      </c>
      <c r="E21" s="1">
        <v>1375890391</v>
      </c>
      <c r="G21" s="6">
        <v>0.18</v>
      </c>
      <c r="I21" s="1">
        <v>25912179013</v>
      </c>
      <c r="K21" s="4">
        <v>0.18</v>
      </c>
    </row>
    <row r="22" spans="1:11" ht="24">
      <c r="A22" s="2" t="s">
        <v>127</v>
      </c>
      <c r="C22" s="1" t="s">
        <v>128</v>
      </c>
      <c r="E22" s="1">
        <v>13589041084</v>
      </c>
      <c r="G22" s="6">
        <v>0.18</v>
      </c>
      <c r="I22" s="1">
        <v>95232277899</v>
      </c>
      <c r="K22" s="4">
        <v>0.18</v>
      </c>
    </row>
    <row r="23" spans="1:11" ht="24">
      <c r="A23" s="2" t="s">
        <v>130</v>
      </c>
      <c r="C23" s="1" t="s">
        <v>131</v>
      </c>
      <c r="E23" s="1">
        <v>1936438343</v>
      </c>
      <c r="G23" s="6">
        <v>0.18</v>
      </c>
      <c r="I23" s="1">
        <v>13549777511</v>
      </c>
      <c r="K23" s="4">
        <v>0.18</v>
      </c>
    </row>
    <row r="24" spans="1:11" ht="24">
      <c r="A24" s="2" t="s">
        <v>133</v>
      </c>
      <c r="C24" s="1" t="s">
        <v>134</v>
      </c>
      <c r="E24" s="1">
        <v>5170</v>
      </c>
      <c r="G24" s="6">
        <v>0.1</v>
      </c>
      <c r="I24" s="1">
        <v>33932</v>
      </c>
      <c r="K24" s="4">
        <v>0.1</v>
      </c>
    </row>
    <row r="25" spans="1:11" ht="24">
      <c r="A25" s="2" t="s">
        <v>136</v>
      </c>
      <c r="C25" s="1" t="s">
        <v>137</v>
      </c>
      <c r="E25" s="1">
        <v>5095890391</v>
      </c>
      <c r="G25" s="6">
        <v>0.18</v>
      </c>
      <c r="I25" s="1">
        <v>7068493123</v>
      </c>
      <c r="K25" s="4">
        <v>0.18</v>
      </c>
    </row>
    <row r="26" spans="1:11" ht="23.25" thickBot="1">
      <c r="E26" s="3">
        <f>SUM(E8:E25)</f>
        <v>38409799122</v>
      </c>
      <c r="G26" s="7"/>
      <c r="I26" s="3">
        <f>SUM(I8:I25)</f>
        <v>271041889456</v>
      </c>
      <c r="K26" s="5"/>
    </row>
    <row r="27" spans="1:11" ht="23.25" thickTop="1"/>
  </sheetData>
  <sheetProtection algorithmName="SHA-512" hashValue="J8d35ZYjGmIdfn01Lj18yZQo9nRHQC/G2NfpkG7+zeUqW82swe6Y0qgvPlUSIG5yOIioBHRaaaJ7FEx15Uy21A==" saltValue="MEIQCj0SpiNitQEVWagOoA==" spinCount="100000" sheet="1" formatCells="0" formatColumns="0" formatRows="0" insertColumns="0" insertRows="0" insertHyperlinks="0" deleteColumns="0" deleteRows="0" sort="0" autoFilter="0" pivotTables="0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view="pageBreakPreview" topLeftCell="A10" zoomScale="60" zoomScaleNormal="100" workbookViewId="0">
      <selection activeCell="I8" sqref="I8"/>
    </sheetView>
  </sheetViews>
  <sheetFormatPr defaultRowHeight="22.5"/>
  <cols>
    <col min="1" max="1" width="42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4">
      <c r="A2" s="9" t="s">
        <v>0</v>
      </c>
      <c r="B2" s="9"/>
      <c r="C2" s="9"/>
      <c r="D2" s="9"/>
      <c r="E2" s="9"/>
      <c r="F2" s="9"/>
      <c r="G2" s="9"/>
    </row>
    <row r="3" spans="1:7" ht="24">
      <c r="A3" s="9" t="s">
        <v>140</v>
      </c>
      <c r="B3" s="9"/>
      <c r="C3" s="9"/>
      <c r="D3" s="9"/>
      <c r="E3" s="9"/>
      <c r="F3" s="9"/>
      <c r="G3" s="9"/>
    </row>
    <row r="4" spans="1:7" ht="24">
      <c r="A4" s="9" t="s">
        <v>2</v>
      </c>
      <c r="B4" s="9"/>
      <c r="C4" s="9"/>
      <c r="D4" s="9"/>
      <c r="E4" s="9"/>
      <c r="F4" s="9"/>
      <c r="G4" s="9"/>
    </row>
    <row r="6" spans="1:7" ht="24">
      <c r="A6" s="10" t="s">
        <v>193</v>
      </c>
      <c r="C6" s="11" t="s">
        <v>142</v>
      </c>
      <c r="E6" s="11" t="s">
        <v>6</v>
      </c>
    </row>
    <row r="7" spans="1:7" ht="24">
      <c r="A7" s="11" t="s">
        <v>193</v>
      </c>
      <c r="C7" s="11" t="s">
        <v>94</v>
      </c>
      <c r="E7" s="11" t="s">
        <v>94</v>
      </c>
    </row>
    <row r="8" spans="1:7" ht="24">
      <c r="A8" s="2" t="s">
        <v>193</v>
      </c>
      <c r="C8" s="1">
        <v>7235</v>
      </c>
      <c r="E8" s="1">
        <v>17014038</v>
      </c>
    </row>
    <row r="9" spans="1:7" ht="24">
      <c r="A9" s="2" t="s">
        <v>194</v>
      </c>
      <c r="C9" s="1">
        <v>0</v>
      </c>
      <c r="E9" s="1">
        <v>54572355</v>
      </c>
    </row>
    <row r="10" spans="1:7" ht="24">
      <c r="A10" s="2" t="s">
        <v>195</v>
      </c>
      <c r="C10" s="1">
        <v>5610387</v>
      </c>
      <c r="E10" s="1">
        <v>46206951</v>
      </c>
    </row>
    <row r="11" spans="1:7" ht="24.75" thickBot="1">
      <c r="A11" s="2" t="s">
        <v>56</v>
      </c>
      <c r="C11" s="3">
        <v>5617622</v>
      </c>
      <c r="E11" s="3">
        <v>117793344</v>
      </c>
    </row>
    <row r="12" spans="1:7" ht="23.25" thickTop="1"/>
  </sheetData>
  <sheetProtection algorithmName="SHA-512" hashValue="TOe2cMiMCMfKfQ084I/0ntYeFoWpfmZioIttYCSSaDOp16CCx5ZX8iUuks/KzYhpS+G6xItMo6k+Uz1/HMXerQ==" saltValue="6t+G+NqQ0/yTnoASu+wJJg==" spinCount="100000" sheet="1" formatCells="0" formatColumns="0" formatRows="0" insertColumns="0" insertRows="0" insertHyperlinks="0" deleteColumns="0" deleteRows="0" sort="0" autoFilter="0" pivotTables="0"/>
  <mergeCells count="8">
    <mergeCell ref="A4:G4"/>
    <mergeCell ref="A3:G3"/>
    <mergeCell ref="A2:G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topLeftCell="A25" zoomScaleNormal="100" zoomScaleSheetLayoutView="100" workbookViewId="0">
      <selection activeCell="Q33" sqref="Q33"/>
    </sheetView>
  </sheetViews>
  <sheetFormatPr defaultRowHeight="22.5"/>
  <cols>
    <col min="1" max="1" width="28.28515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20.42578125" style="4" bestFit="1" customWidth="1"/>
    <col min="6" max="6" width="1" style="1" customWidth="1"/>
    <col min="7" max="7" width="30.7109375" style="4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9" t="s">
        <v>0</v>
      </c>
      <c r="B2" s="9"/>
      <c r="C2" s="9"/>
      <c r="D2" s="9"/>
      <c r="E2" s="14"/>
      <c r="F2" s="9"/>
      <c r="G2" s="14"/>
    </row>
    <row r="3" spans="1:7" ht="24">
      <c r="A3" s="9" t="s">
        <v>140</v>
      </c>
      <c r="B3" s="9"/>
      <c r="C3" s="9"/>
      <c r="D3" s="9"/>
      <c r="E3" s="14"/>
      <c r="F3" s="9"/>
      <c r="G3" s="14"/>
    </row>
    <row r="4" spans="1:7" ht="24">
      <c r="A4" s="9" t="s">
        <v>2</v>
      </c>
      <c r="B4" s="9"/>
      <c r="C4" s="9"/>
      <c r="D4" s="9"/>
      <c r="E4" s="14"/>
      <c r="F4" s="9"/>
      <c r="G4" s="14"/>
    </row>
    <row r="6" spans="1:7" ht="24">
      <c r="A6" s="11" t="s">
        <v>144</v>
      </c>
      <c r="C6" s="11" t="s">
        <v>94</v>
      </c>
      <c r="E6" s="13" t="s">
        <v>182</v>
      </c>
      <c r="G6" s="13" t="s">
        <v>13</v>
      </c>
    </row>
    <row r="7" spans="1:7" ht="24">
      <c r="A7" s="2" t="s">
        <v>196</v>
      </c>
      <c r="C7" s="1">
        <v>-77423090223</v>
      </c>
      <c r="E7" s="4">
        <f>C7/$C$10</f>
        <v>-6.4488549940529856</v>
      </c>
      <c r="G7" s="6">
        <f>C7/سهام!$AE$11</f>
        <v>-1.2985928371353008E-2</v>
      </c>
    </row>
    <row r="8" spans="1:7" ht="24">
      <c r="A8" s="2" t="s">
        <v>197</v>
      </c>
      <c r="C8" s="1">
        <v>51019002238</v>
      </c>
      <c r="E8" s="4">
        <f t="shared" ref="E8:E9" si="0">C8/$C$10</f>
        <v>4.2495610343952253</v>
      </c>
      <c r="G8" s="6">
        <f>C8/سهام!$AE$11</f>
        <v>8.5572547767377785E-3</v>
      </c>
    </row>
    <row r="9" spans="1:7" ht="24">
      <c r="A9" s="2" t="s">
        <v>198</v>
      </c>
      <c r="C9" s="1">
        <v>38409799122</v>
      </c>
      <c r="E9" s="4">
        <f t="shared" si="0"/>
        <v>3.1992939596577603</v>
      </c>
      <c r="G9" s="6">
        <f>C9/سهام!$AE$11</f>
        <v>6.4423532917596655E-3</v>
      </c>
    </row>
    <row r="10" spans="1:7" ht="23.25" thickBot="1">
      <c r="C10" s="3">
        <f>SUM(C7:C9)</f>
        <v>12005711137</v>
      </c>
      <c r="E10" s="5">
        <f>SUM(E7:E9)</f>
        <v>1</v>
      </c>
      <c r="G10" s="7">
        <f>SUM(G7:G9)</f>
        <v>2.0136796971444359E-3</v>
      </c>
    </row>
    <row r="11" spans="1:7" ht="23.25" thickTop="1"/>
  </sheetData>
  <sheetProtection algorithmName="SHA-512" hashValue="zYeePonUUAcG5dG7WQ89z7vK/3J4m3EeZb1mPDV7JFdcAoT/RpALrrvjueRpCcItITL3ACdge6pTc36LzKocqg==" saltValue="hb2Cwfw39Mb/avRw1CIHOw==" spinCount="100000" sheet="1" formatCells="0" formatColumns="0" formatRows="0" insertColumns="0" insertRows="0" insertHyperlinks="0" deleteColumns="0" deleteRows="0" sort="0" autoFilter="0" pivotTables="0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zoomScaleNormal="100" workbookViewId="0">
      <selection activeCell="G10" sqref="G10"/>
    </sheetView>
  </sheetViews>
  <sheetFormatPr defaultRowHeight="22.5"/>
  <cols>
    <col min="1" max="1" width="35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24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4">
      <c r="A7" s="11" t="s">
        <v>3</v>
      </c>
      <c r="C7" s="11" t="s">
        <v>49</v>
      </c>
      <c r="E7" s="11" t="s">
        <v>50</v>
      </c>
      <c r="G7" s="11" t="s">
        <v>51</v>
      </c>
      <c r="I7" s="11" t="s">
        <v>52</v>
      </c>
      <c r="K7" s="11" t="s">
        <v>49</v>
      </c>
      <c r="M7" s="11" t="s">
        <v>50</v>
      </c>
      <c r="O7" s="11" t="s">
        <v>51</v>
      </c>
      <c r="Q7" s="11" t="s">
        <v>52</v>
      </c>
    </row>
    <row r="8" spans="1:17" ht="24">
      <c r="A8" s="2" t="s">
        <v>53</v>
      </c>
      <c r="C8" s="1">
        <v>9902632</v>
      </c>
      <c r="E8" s="1">
        <v>19049</v>
      </c>
      <c r="G8" s="1" t="s">
        <v>54</v>
      </c>
      <c r="I8" s="1">
        <v>0.28779892584092098</v>
      </c>
      <c r="K8" s="1">
        <v>9902632</v>
      </c>
      <c r="M8" s="1">
        <v>19049</v>
      </c>
      <c r="O8" s="1" t="s">
        <v>54</v>
      </c>
      <c r="Q8" s="1">
        <v>0.28779892584092098</v>
      </c>
    </row>
    <row r="9" spans="1:17" ht="24">
      <c r="A9" s="2" t="s">
        <v>55</v>
      </c>
      <c r="C9" s="1">
        <v>0</v>
      </c>
      <c r="E9" s="1">
        <v>0</v>
      </c>
      <c r="G9" s="1">
        <v>0</v>
      </c>
      <c r="I9" s="1">
        <v>0</v>
      </c>
      <c r="K9" s="1">
        <v>2789534</v>
      </c>
      <c r="M9" s="1">
        <v>3996</v>
      </c>
      <c r="O9" s="1" t="s">
        <v>57</v>
      </c>
      <c r="Q9" s="1">
        <v>0.142457367852693</v>
      </c>
    </row>
    <row r="10" spans="1:17" ht="23.25" thickBot="1">
      <c r="C10" s="3">
        <f>SUM(C8:C9)</f>
        <v>9902632</v>
      </c>
      <c r="E10" s="3">
        <f>SUM(E8:E9)</f>
        <v>19049</v>
      </c>
      <c r="G10" s="3">
        <f>SUM(E10:F10)</f>
        <v>19049</v>
      </c>
      <c r="I10" s="3">
        <f>SUM(I8:I9)</f>
        <v>0.28779892584092098</v>
      </c>
      <c r="K10" s="3">
        <f>SUM(K8:K9)</f>
        <v>12692166</v>
      </c>
      <c r="M10" s="3">
        <f>SUM(M8:M9)</f>
        <v>23045</v>
      </c>
      <c r="O10" s="3">
        <f>SUM(M10:N10)</f>
        <v>23045</v>
      </c>
      <c r="Q10" s="3">
        <f>SUM(Q8:Q9)</f>
        <v>0.43025629369361396</v>
      </c>
    </row>
    <row r="11" spans="1:17" ht="23.25" thickTop="1"/>
  </sheetData>
  <sheetProtection algorithmName="SHA-512" hashValue="dF/EE6Lz45RGaC1DfBBzs8sS5gj3sB3WfJr67wjD1fkwVKnGa2qdw+JIUDhcQflrX2mYZusoqtsqHXocMxeqMA==" saltValue="FiOsIcBUwQiApbn36X9MIQ==" spinCount="100000" sheet="1" formatCells="0" formatColumns="0" formatRows="0" insertColumns="0" insertRows="0" insertHyperlinks="0" deleteColumns="0" deleteRows="0" sort="0" autoFilter="0" pivotTables="0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60" zoomScaleNormal="100" workbookViewId="0">
      <selection activeCell="AP12" sqref="AP12"/>
    </sheetView>
  </sheetViews>
  <sheetFormatPr defaultRowHeight="22.5"/>
  <cols>
    <col min="1" max="1" width="37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11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4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ht="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6" spans="1:37" ht="24">
      <c r="A6" s="11" t="s">
        <v>58</v>
      </c>
      <c r="B6" s="11" t="s">
        <v>58</v>
      </c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4">
      <c r="A7" s="10" t="s">
        <v>59</v>
      </c>
      <c r="C7" s="10" t="s">
        <v>60</v>
      </c>
      <c r="E7" s="10" t="s">
        <v>61</v>
      </c>
      <c r="G7" s="10" t="s">
        <v>62</v>
      </c>
      <c r="I7" s="10" t="s">
        <v>63</v>
      </c>
      <c r="K7" s="10" t="s">
        <v>64</v>
      </c>
      <c r="M7" s="10" t="s">
        <v>52</v>
      </c>
      <c r="O7" s="10" t="s">
        <v>7</v>
      </c>
      <c r="Q7" s="10" t="s">
        <v>8</v>
      </c>
      <c r="S7" s="10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0" t="s">
        <v>7</v>
      </c>
      <c r="AE7" s="10" t="s">
        <v>65</v>
      </c>
      <c r="AG7" s="10" t="s">
        <v>8</v>
      </c>
      <c r="AI7" s="10" t="s">
        <v>9</v>
      </c>
      <c r="AK7" s="12" t="s">
        <v>13</v>
      </c>
    </row>
    <row r="8" spans="1:37" ht="24">
      <c r="A8" s="11" t="s">
        <v>59</v>
      </c>
      <c r="C8" s="11" t="s">
        <v>60</v>
      </c>
      <c r="E8" s="11" t="s">
        <v>61</v>
      </c>
      <c r="G8" s="11" t="s">
        <v>62</v>
      </c>
      <c r="I8" s="11" t="s">
        <v>63</v>
      </c>
      <c r="K8" s="11" t="s">
        <v>64</v>
      </c>
      <c r="M8" s="11" t="s">
        <v>52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65</v>
      </c>
      <c r="AG8" s="11" t="s">
        <v>8</v>
      </c>
      <c r="AI8" s="11" t="s">
        <v>9</v>
      </c>
      <c r="AK8" s="13" t="s">
        <v>13</v>
      </c>
    </row>
    <row r="9" spans="1:37" ht="24">
      <c r="A9" s="2" t="s">
        <v>66</v>
      </c>
      <c r="C9" s="1" t="s">
        <v>67</v>
      </c>
      <c r="E9" s="1" t="s">
        <v>67</v>
      </c>
      <c r="G9" s="1" t="s">
        <v>68</v>
      </c>
      <c r="I9" s="1" t="s">
        <v>69</v>
      </c>
      <c r="K9" s="1">
        <v>16</v>
      </c>
      <c r="M9" s="1">
        <v>16</v>
      </c>
      <c r="O9" s="1">
        <v>911000</v>
      </c>
      <c r="Q9" s="1">
        <v>911201990577</v>
      </c>
      <c r="S9" s="1">
        <v>852086031409</v>
      </c>
      <c r="U9" s="1">
        <v>0</v>
      </c>
      <c r="W9" s="1">
        <v>0</v>
      </c>
      <c r="Y9" s="1">
        <v>0</v>
      </c>
      <c r="AA9" s="1">
        <v>0</v>
      </c>
      <c r="AC9" s="1">
        <v>911000</v>
      </c>
      <c r="AE9" s="1">
        <v>936000</v>
      </c>
      <c r="AG9" s="1">
        <v>911201990577</v>
      </c>
      <c r="AI9" s="1">
        <v>852541448850</v>
      </c>
      <c r="AK9" s="4">
        <f>AI9/سهام!$AE$11</f>
        <v>0.14299406232027084</v>
      </c>
    </row>
    <row r="10" spans="1:37" ht="24">
      <c r="A10" s="2" t="s">
        <v>70</v>
      </c>
      <c r="C10" s="1" t="s">
        <v>67</v>
      </c>
      <c r="E10" s="1" t="s">
        <v>67</v>
      </c>
      <c r="G10" s="1" t="s">
        <v>71</v>
      </c>
      <c r="I10" s="1" t="s">
        <v>72</v>
      </c>
      <c r="K10" s="1">
        <v>0</v>
      </c>
      <c r="M10" s="1">
        <v>0</v>
      </c>
      <c r="O10" s="1">
        <v>47943</v>
      </c>
      <c r="Q10" s="1">
        <v>28526085000</v>
      </c>
      <c r="S10" s="1">
        <v>32643265335</v>
      </c>
      <c r="U10" s="1">
        <v>0</v>
      </c>
      <c r="W10" s="1">
        <v>0</v>
      </c>
      <c r="Y10" s="1">
        <v>0</v>
      </c>
      <c r="AA10" s="1">
        <v>0</v>
      </c>
      <c r="AC10" s="1">
        <v>47943</v>
      </c>
      <c r="AE10" s="1">
        <v>664104</v>
      </c>
      <c r="AG10" s="1">
        <v>28526085000</v>
      </c>
      <c r="AI10" s="1">
        <v>31833367228</v>
      </c>
      <c r="AK10" s="4">
        <f>AI10/سهام!$AE$11</f>
        <v>5.3393093126497312E-3</v>
      </c>
    </row>
    <row r="11" spans="1:37" ht="24">
      <c r="A11" s="2" t="s">
        <v>73</v>
      </c>
      <c r="C11" s="1" t="s">
        <v>67</v>
      </c>
      <c r="E11" s="1" t="s">
        <v>67</v>
      </c>
      <c r="G11" s="1" t="s">
        <v>74</v>
      </c>
      <c r="I11" s="1" t="s">
        <v>75</v>
      </c>
      <c r="K11" s="1">
        <v>17</v>
      </c>
      <c r="M11" s="1">
        <v>17</v>
      </c>
      <c r="O11" s="1">
        <v>200000</v>
      </c>
      <c r="Q11" s="1">
        <v>191034618744</v>
      </c>
      <c r="S11" s="1">
        <v>199963750000</v>
      </c>
      <c r="U11" s="1">
        <v>0</v>
      </c>
      <c r="W11" s="1">
        <v>0</v>
      </c>
      <c r="Y11" s="1">
        <v>0</v>
      </c>
      <c r="AA11" s="1">
        <v>0</v>
      </c>
      <c r="AC11" s="1">
        <v>200000</v>
      </c>
      <c r="AE11" s="1">
        <v>1000000</v>
      </c>
      <c r="AG11" s="1">
        <v>191034618744</v>
      </c>
      <c r="AI11" s="1">
        <v>199963750000</v>
      </c>
      <c r="AK11" s="4">
        <f>AI11/سهام!$AE$11</f>
        <v>3.3539283008310307E-2</v>
      </c>
    </row>
    <row r="12" spans="1:37" ht="24">
      <c r="A12" s="2" t="s">
        <v>76</v>
      </c>
      <c r="C12" s="1" t="s">
        <v>67</v>
      </c>
      <c r="E12" s="1" t="s">
        <v>67</v>
      </c>
      <c r="G12" s="1" t="s">
        <v>77</v>
      </c>
      <c r="I12" s="1" t="s">
        <v>78</v>
      </c>
      <c r="K12" s="1">
        <v>16</v>
      </c>
      <c r="M12" s="1">
        <v>16</v>
      </c>
      <c r="O12" s="1">
        <v>7500</v>
      </c>
      <c r="Q12" s="1">
        <v>7099061470</v>
      </c>
      <c r="S12" s="1">
        <v>7583675209</v>
      </c>
      <c r="U12" s="1">
        <v>0</v>
      </c>
      <c r="W12" s="1">
        <v>0</v>
      </c>
      <c r="Y12" s="1">
        <v>0</v>
      </c>
      <c r="AA12" s="1">
        <v>0</v>
      </c>
      <c r="AC12" s="1">
        <v>7500</v>
      </c>
      <c r="AE12" s="1">
        <v>1020000</v>
      </c>
      <c r="AG12" s="1">
        <v>7099061470</v>
      </c>
      <c r="AI12" s="1">
        <v>7648613437</v>
      </c>
      <c r="AK12" s="4">
        <f>AI12/سهام!$AE$11</f>
        <v>1.2828775749840059E-3</v>
      </c>
    </row>
    <row r="13" spans="1:37" ht="24">
      <c r="A13" s="2" t="s">
        <v>79</v>
      </c>
      <c r="C13" s="1" t="s">
        <v>67</v>
      </c>
      <c r="E13" s="1" t="s">
        <v>67</v>
      </c>
      <c r="G13" s="1" t="s">
        <v>80</v>
      </c>
      <c r="I13" s="1" t="s">
        <v>81</v>
      </c>
      <c r="K13" s="1">
        <v>20</v>
      </c>
      <c r="M13" s="1">
        <v>20</v>
      </c>
      <c r="O13" s="1">
        <v>575000</v>
      </c>
      <c r="Q13" s="1">
        <v>566395000000</v>
      </c>
      <c r="S13" s="1">
        <v>572596198125</v>
      </c>
      <c r="U13" s="1">
        <v>0</v>
      </c>
      <c r="W13" s="1">
        <v>0</v>
      </c>
      <c r="Y13" s="1">
        <v>0</v>
      </c>
      <c r="AA13" s="1">
        <v>0</v>
      </c>
      <c r="AC13" s="1">
        <v>575000</v>
      </c>
      <c r="AE13" s="1">
        <v>1009242</v>
      </c>
      <c r="AG13" s="1">
        <v>566395000000</v>
      </c>
      <c r="AI13" s="1">
        <v>580208968060</v>
      </c>
      <c r="AK13" s="4">
        <f>AI13/سهام!$AE$11</f>
        <v>9.7316602552832782E-2</v>
      </c>
    </row>
    <row r="14" spans="1:37" ht="24">
      <c r="A14" s="2" t="s">
        <v>82</v>
      </c>
      <c r="C14" s="1" t="s">
        <v>67</v>
      </c>
      <c r="E14" s="1" t="s">
        <v>67</v>
      </c>
      <c r="G14" s="1" t="s">
        <v>83</v>
      </c>
      <c r="I14" s="1" t="s">
        <v>84</v>
      </c>
      <c r="K14" s="1">
        <v>19</v>
      </c>
      <c r="M14" s="1">
        <v>19</v>
      </c>
      <c r="O14" s="1">
        <v>790029</v>
      </c>
      <c r="Q14" s="1">
        <v>774411874056</v>
      </c>
      <c r="S14" s="1">
        <v>769427764836</v>
      </c>
      <c r="U14" s="1">
        <v>0</v>
      </c>
      <c r="W14" s="1">
        <v>0</v>
      </c>
      <c r="Y14" s="1">
        <v>0</v>
      </c>
      <c r="AA14" s="1">
        <v>0</v>
      </c>
      <c r="AC14" s="1">
        <v>790029</v>
      </c>
      <c r="AE14" s="1">
        <v>980000</v>
      </c>
      <c r="AG14" s="1">
        <v>774411874056</v>
      </c>
      <c r="AI14" s="1">
        <v>774088091098</v>
      </c>
      <c r="AK14" s="4">
        <f>AI14/سهام!$AE$11</f>
        <v>0.12983533045713794</v>
      </c>
    </row>
    <row r="15" spans="1:37" ht="24">
      <c r="A15" s="2" t="s">
        <v>85</v>
      </c>
      <c r="C15" s="1" t="s">
        <v>67</v>
      </c>
      <c r="E15" s="1" t="s">
        <v>67</v>
      </c>
      <c r="G15" s="1" t="s">
        <v>86</v>
      </c>
      <c r="I15" s="1" t="s">
        <v>87</v>
      </c>
      <c r="K15" s="1">
        <v>18</v>
      </c>
      <c r="M15" s="1">
        <v>18</v>
      </c>
      <c r="O15" s="1">
        <v>100830</v>
      </c>
      <c r="Q15" s="1">
        <v>130014463173</v>
      </c>
      <c r="S15" s="1">
        <v>143240854943</v>
      </c>
      <c r="U15" s="1">
        <v>0</v>
      </c>
      <c r="W15" s="1">
        <v>0</v>
      </c>
      <c r="Y15" s="1">
        <v>0</v>
      </c>
      <c r="AA15" s="1">
        <v>0</v>
      </c>
      <c r="AC15" s="1">
        <v>100830</v>
      </c>
      <c r="AE15" s="1">
        <v>1439977</v>
      </c>
      <c r="AG15" s="1">
        <v>130014463173</v>
      </c>
      <c r="AI15" s="1">
        <v>145087641562</v>
      </c>
      <c r="AK15" s="4">
        <f>AI15/سهام!$AE$11</f>
        <v>2.4335088091497602E-2</v>
      </c>
    </row>
    <row r="16" spans="1:37" ht="23.25" thickBot="1">
      <c r="O16" s="3">
        <f>SUM(O9:O15)</f>
        <v>2632302</v>
      </c>
      <c r="Q16" s="3">
        <f>SUM(Q9:Q15)</f>
        <v>2608683093020</v>
      </c>
      <c r="S16" s="3">
        <f>SUM(S9:S15)</f>
        <v>2577541539857</v>
      </c>
      <c r="U16" s="3">
        <f>SUM(U9:U15)</f>
        <v>0</v>
      </c>
      <c r="W16" s="3">
        <f>SUM(W9:W15)</f>
        <v>0</v>
      </c>
      <c r="Y16" s="3">
        <f>SUM(Y9:Y15)</f>
        <v>0</v>
      </c>
      <c r="AA16" s="3">
        <f>SUM(AA9:AA15)</f>
        <v>0</v>
      </c>
      <c r="AC16" s="3">
        <f>SUM(AC9:AC15)</f>
        <v>2632302</v>
      </c>
      <c r="AE16" s="3">
        <f>SUM(AE9:AE15)</f>
        <v>7049323</v>
      </c>
      <c r="AG16" s="3">
        <f>SUM(AG9:AG15)</f>
        <v>2608683093020</v>
      </c>
      <c r="AI16" s="3">
        <f>SUM(AI9:AI15)</f>
        <v>2591371880235</v>
      </c>
      <c r="AK16" s="5">
        <f>SUM(AK9:AK15)</f>
        <v>0.43464255331768314</v>
      </c>
    </row>
    <row r="17" ht="23.25" thickTop="1"/>
  </sheetData>
  <sheetProtection algorithmName="SHA-512" hashValue="BjZbNk1hfim3Z0i2nT6hQAt7J8uiEnXe1dcdTxCGzvkkcY5q6TGNA2vV1q9X+g+A0nAf6dg3OiVapfv5ueo7HQ==" saltValue="jttlcEIXhOylP9bxk8jC1g==" spinCount="100000" sheet="1" formatCells="0" formatColumns="0" formatRows="0" insertColumns="0" insertRows="0" insertHyperlinks="0" deleteColumns="0" deleteRows="0" sort="0" autoFilter="0" pivotTables="0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="60" zoomScaleNormal="100" workbookViewId="0">
      <selection activeCell="M36" sqref="M36"/>
    </sheetView>
  </sheetViews>
  <sheetFormatPr defaultRowHeight="22.5"/>
  <cols>
    <col min="1" max="1" width="31.28515625" style="1" bestFit="1" customWidth="1"/>
    <col min="2" max="2" width="1" style="1" customWidth="1"/>
    <col min="3" max="3" width="23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24">
      <c r="A6" s="10" t="s">
        <v>89</v>
      </c>
      <c r="C6" s="11" t="s">
        <v>90</v>
      </c>
      <c r="D6" s="11" t="s">
        <v>90</v>
      </c>
      <c r="E6" s="11" t="s">
        <v>90</v>
      </c>
      <c r="F6" s="11" t="s">
        <v>90</v>
      </c>
      <c r="G6" s="11" t="s">
        <v>90</v>
      </c>
      <c r="H6" s="11" t="s">
        <v>90</v>
      </c>
      <c r="I6" s="11" t="s">
        <v>90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4">
      <c r="A7" s="11" t="s">
        <v>89</v>
      </c>
      <c r="C7" s="11" t="s">
        <v>91</v>
      </c>
      <c r="E7" s="11" t="s">
        <v>92</v>
      </c>
      <c r="G7" s="11" t="s">
        <v>93</v>
      </c>
      <c r="H7" s="8"/>
      <c r="I7" s="11" t="s">
        <v>64</v>
      </c>
      <c r="K7" s="11" t="s">
        <v>94</v>
      </c>
      <c r="M7" s="11" t="s">
        <v>95</v>
      </c>
      <c r="O7" s="11" t="s">
        <v>96</v>
      </c>
      <c r="Q7" s="11" t="s">
        <v>94</v>
      </c>
      <c r="S7" s="13" t="s">
        <v>88</v>
      </c>
    </row>
    <row r="8" spans="1:19" ht="24">
      <c r="A8" s="2" t="s">
        <v>97</v>
      </c>
      <c r="C8" s="1" t="s">
        <v>98</v>
      </c>
      <c r="E8" s="1" t="s">
        <v>99</v>
      </c>
      <c r="G8" s="1" t="s">
        <v>100</v>
      </c>
      <c r="I8" s="1">
        <v>0</v>
      </c>
      <c r="K8" s="1">
        <v>102171</v>
      </c>
      <c r="M8" s="1">
        <v>66688634991</v>
      </c>
      <c r="O8" s="1">
        <v>66686925000</v>
      </c>
      <c r="Q8" s="1">
        <v>1812162</v>
      </c>
      <c r="S8" s="4">
        <f>Q8/سهام!$AE$11</f>
        <v>3.0394816147879619E-7</v>
      </c>
    </row>
    <row r="9" spans="1:19" ht="24">
      <c r="A9" s="2" t="s">
        <v>97</v>
      </c>
      <c r="C9" s="1" t="s">
        <v>101</v>
      </c>
      <c r="E9" s="1" t="s">
        <v>102</v>
      </c>
      <c r="G9" s="1" t="s">
        <v>103</v>
      </c>
      <c r="I9" s="1">
        <v>0</v>
      </c>
      <c r="K9" s="1">
        <v>30000000</v>
      </c>
      <c r="M9" s="1">
        <v>0</v>
      </c>
      <c r="O9" s="1">
        <v>0</v>
      </c>
      <c r="Q9" s="1">
        <v>30000000</v>
      </c>
      <c r="S9" s="4">
        <f>Q9/سهام!$AE$11</f>
        <v>5.0318044658059741E-6</v>
      </c>
    </row>
    <row r="10" spans="1:19" ht="24">
      <c r="A10" s="2" t="s">
        <v>104</v>
      </c>
      <c r="C10" s="1" t="s">
        <v>105</v>
      </c>
      <c r="E10" s="1" t="s">
        <v>99</v>
      </c>
      <c r="G10" s="1" t="s">
        <v>106</v>
      </c>
      <c r="I10" s="1">
        <v>0</v>
      </c>
      <c r="K10" s="1">
        <v>43935399113</v>
      </c>
      <c r="M10" s="1">
        <v>174849721280</v>
      </c>
      <c r="O10" s="1">
        <v>159513206379</v>
      </c>
      <c r="Q10" s="1">
        <v>59271914014</v>
      </c>
      <c r="S10" s="4">
        <f>Q10/سهام!$AE$11</f>
        <v>9.9414893877504303E-3</v>
      </c>
    </row>
    <row r="11" spans="1:19" ht="24">
      <c r="A11" s="2" t="s">
        <v>107</v>
      </c>
      <c r="C11" s="1" t="s">
        <v>108</v>
      </c>
      <c r="E11" s="1" t="s">
        <v>99</v>
      </c>
      <c r="G11" s="1" t="s">
        <v>109</v>
      </c>
      <c r="I11" s="1">
        <v>0</v>
      </c>
      <c r="K11" s="1">
        <v>594010</v>
      </c>
      <c r="M11" s="1">
        <v>0</v>
      </c>
      <c r="O11" s="1">
        <v>594010</v>
      </c>
      <c r="Q11" s="1">
        <v>0</v>
      </c>
      <c r="S11" s="4">
        <f>Q11/سهام!$AE$11</f>
        <v>0</v>
      </c>
    </row>
    <row r="12" spans="1:19" ht="24">
      <c r="A12" s="2" t="s">
        <v>110</v>
      </c>
      <c r="C12" s="1" t="s">
        <v>111</v>
      </c>
      <c r="E12" s="1" t="s">
        <v>99</v>
      </c>
      <c r="G12" s="1" t="s">
        <v>112</v>
      </c>
      <c r="I12" s="1">
        <v>0</v>
      </c>
      <c r="K12" s="1">
        <v>12298844383</v>
      </c>
      <c r="M12" s="1">
        <v>12298082190</v>
      </c>
      <c r="O12" s="1">
        <v>12298514383</v>
      </c>
      <c r="Q12" s="1">
        <v>12298412190</v>
      </c>
      <c r="S12" s="4">
        <f>Q12/سهام!$AE$11</f>
        <v>2.0627735126654877E-3</v>
      </c>
    </row>
    <row r="13" spans="1:19" ht="24">
      <c r="A13" s="2" t="s">
        <v>113</v>
      </c>
      <c r="C13" s="1" t="s">
        <v>114</v>
      </c>
      <c r="E13" s="1" t="s">
        <v>115</v>
      </c>
      <c r="G13" s="1" t="s">
        <v>116</v>
      </c>
      <c r="I13" s="1">
        <v>18</v>
      </c>
      <c r="K13" s="1">
        <v>267000000000</v>
      </c>
      <c r="M13" s="1">
        <v>0</v>
      </c>
      <c r="O13" s="1">
        <v>0</v>
      </c>
      <c r="Q13" s="1">
        <v>267000000000</v>
      </c>
      <c r="S13" s="4">
        <f>Q13/سهام!$AE$11</f>
        <v>4.4783059745673169E-2</v>
      </c>
    </row>
    <row r="14" spans="1:19" ht="24">
      <c r="A14" s="2" t="s">
        <v>113</v>
      </c>
      <c r="C14" s="1" t="s">
        <v>117</v>
      </c>
      <c r="E14" s="1" t="s">
        <v>99</v>
      </c>
      <c r="G14" s="1" t="s">
        <v>116</v>
      </c>
      <c r="I14" s="1">
        <v>0</v>
      </c>
      <c r="K14" s="1">
        <v>1104260</v>
      </c>
      <c r="M14" s="1">
        <v>4535345441</v>
      </c>
      <c r="O14" s="1">
        <v>4536119701</v>
      </c>
      <c r="Q14" s="1">
        <v>330000</v>
      </c>
      <c r="S14" s="4">
        <f>Q14/سهام!$AE$11</f>
        <v>5.5349849123865715E-8</v>
      </c>
    </row>
    <row r="15" spans="1:19" ht="24">
      <c r="A15" s="2" t="s">
        <v>107</v>
      </c>
      <c r="C15" s="1" t="s">
        <v>118</v>
      </c>
      <c r="E15" s="1" t="s">
        <v>102</v>
      </c>
      <c r="G15" s="1" t="s">
        <v>119</v>
      </c>
      <c r="I15" s="1">
        <v>0</v>
      </c>
      <c r="K15" s="1">
        <v>1100000</v>
      </c>
      <c r="M15" s="1">
        <v>0</v>
      </c>
      <c r="O15" s="1">
        <v>1100000</v>
      </c>
      <c r="Q15" s="1">
        <v>0</v>
      </c>
      <c r="S15" s="4">
        <f>Q15/سهام!$AE$11</f>
        <v>0</v>
      </c>
    </row>
    <row r="16" spans="1:19" ht="24">
      <c r="A16" s="2" t="s">
        <v>110</v>
      </c>
      <c r="C16" s="1" t="s">
        <v>120</v>
      </c>
      <c r="E16" s="1" t="s">
        <v>115</v>
      </c>
      <c r="G16" s="1" t="s">
        <v>121</v>
      </c>
      <c r="I16" s="1">
        <v>20</v>
      </c>
      <c r="K16" s="1">
        <v>424000000000</v>
      </c>
      <c r="M16" s="1">
        <v>0</v>
      </c>
      <c r="O16" s="1">
        <v>0</v>
      </c>
      <c r="Q16" s="1">
        <v>424000000000</v>
      </c>
      <c r="S16" s="4">
        <f>Q16/سهام!$AE$11</f>
        <v>7.1116169783391095E-2</v>
      </c>
    </row>
    <row r="17" spans="1:19" ht="24">
      <c r="A17" s="2" t="s">
        <v>110</v>
      </c>
      <c r="C17" s="1" t="s">
        <v>122</v>
      </c>
      <c r="E17" s="1" t="s">
        <v>115</v>
      </c>
      <c r="G17" s="1" t="s">
        <v>121</v>
      </c>
      <c r="I17" s="1">
        <v>20</v>
      </c>
      <c r="K17" s="1">
        <v>300000000000</v>
      </c>
      <c r="M17" s="1">
        <v>0</v>
      </c>
      <c r="O17" s="1">
        <v>0</v>
      </c>
      <c r="Q17" s="1">
        <v>300000000000</v>
      </c>
      <c r="S17" s="4">
        <f>Q17/سهام!$AE$11</f>
        <v>5.0318044658059738E-2</v>
      </c>
    </row>
    <row r="18" spans="1:19" ht="24">
      <c r="A18" s="2" t="s">
        <v>123</v>
      </c>
      <c r="C18" s="1" t="s">
        <v>124</v>
      </c>
      <c r="E18" s="1" t="s">
        <v>99</v>
      </c>
      <c r="G18" s="1" t="s">
        <v>125</v>
      </c>
      <c r="I18" s="1">
        <v>0</v>
      </c>
      <c r="K18" s="1">
        <v>1376640411</v>
      </c>
      <c r="M18" s="1">
        <v>1375890411</v>
      </c>
      <c r="O18" s="1">
        <v>2676140411</v>
      </c>
      <c r="Q18" s="1">
        <v>76390411</v>
      </c>
      <c r="S18" s="4">
        <f>Q18/سهام!$AE$11</f>
        <v>1.281272037381846E-5</v>
      </c>
    </row>
    <row r="19" spans="1:19" ht="24">
      <c r="A19" s="2" t="s">
        <v>123</v>
      </c>
      <c r="C19" s="1" t="s">
        <v>126</v>
      </c>
      <c r="E19" s="1" t="s">
        <v>115</v>
      </c>
      <c r="G19" s="1" t="s">
        <v>125</v>
      </c>
      <c r="I19" s="1">
        <v>18</v>
      </c>
      <c r="K19" s="1">
        <v>90000000000</v>
      </c>
      <c r="M19" s="1">
        <v>0</v>
      </c>
      <c r="O19" s="1">
        <v>0</v>
      </c>
      <c r="Q19" s="1">
        <v>90000000000</v>
      </c>
      <c r="S19" s="4">
        <f>Q19/سهام!$AE$11</f>
        <v>1.5095413397417922E-2</v>
      </c>
    </row>
    <row r="20" spans="1:19" ht="24">
      <c r="A20" s="2" t="s">
        <v>127</v>
      </c>
      <c r="C20" s="1" t="s">
        <v>128</v>
      </c>
      <c r="E20" s="1" t="s">
        <v>115</v>
      </c>
      <c r="G20" s="1" t="s">
        <v>129</v>
      </c>
      <c r="I20" s="1">
        <v>20</v>
      </c>
      <c r="K20" s="1">
        <v>800000000000</v>
      </c>
      <c r="M20" s="1">
        <v>0</v>
      </c>
      <c r="O20" s="1">
        <v>0</v>
      </c>
      <c r="Q20" s="1">
        <v>800000000000</v>
      </c>
      <c r="S20" s="4">
        <f>Q20/سهام!$AE$11</f>
        <v>0.13418145242149263</v>
      </c>
    </row>
    <row r="21" spans="1:19" ht="24">
      <c r="A21" s="2" t="s">
        <v>130</v>
      </c>
      <c r="C21" s="1" t="s">
        <v>131</v>
      </c>
      <c r="E21" s="1" t="s">
        <v>115</v>
      </c>
      <c r="G21" s="1" t="s">
        <v>132</v>
      </c>
      <c r="I21" s="1">
        <v>19</v>
      </c>
      <c r="K21" s="1">
        <v>120000000000</v>
      </c>
      <c r="M21" s="1">
        <v>0</v>
      </c>
      <c r="O21" s="1">
        <v>0</v>
      </c>
      <c r="Q21" s="1">
        <v>120000000000</v>
      </c>
      <c r="S21" s="4">
        <f>Q21/سهام!$AE$11</f>
        <v>2.0127217863223894E-2</v>
      </c>
    </row>
    <row r="22" spans="1:19" ht="24">
      <c r="A22" s="2" t="s">
        <v>133</v>
      </c>
      <c r="C22" s="1" t="s">
        <v>134</v>
      </c>
      <c r="E22" s="1" t="s">
        <v>99</v>
      </c>
      <c r="G22" s="1" t="s">
        <v>135</v>
      </c>
      <c r="I22" s="1">
        <v>0</v>
      </c>
      <c r="K22" s="1">
        <v>1028762</v>
      </c>
      <c r="M22" s="1">
        <v>5170</v>
      </c>
      <c r="O22" s="1">
        <v>420000</v>
      </c>
      <c r="Q22" s="1">
        <v>613932</v>
      </c>
      <c r="S22" s="4">
        <f>Q22/سهام!$AE$11</f>
        <v>1.0297285931003977E-7</v>
      </c>
    </row>
    <row r="23" spans="1:19" ht="24">
      <c r="A23" s="2" t="s">
        <v>136</v>
      </c>
      <c r="C23" s="1" t="s">
        <v>137</v>
      </c>
      <c r="E23" s="1" t="s">
        <v>115</v>
      </c>
      <c r="G23" s="1" t="s">
        <v>138</v>
      </c>
      <c r="I23" s="1">
        <v>20</v>
      </c>
      <c r="K23" s="1">
        <v>300000000000</v>
      </c>
      <c r="M23" s="1">
        <v>0</v>
      </c>
      <c r="O23" s="1">
        <v>0</v>
      </c>
      <c r="Q23" s="1">
        <v>300000000000</v>
      </c>
      <c r="S23" s="4">
        <f>Q23/سهام!$AE$11</f>
        <v>5.0318044658059738E-2</v>
      </c>
    </row>
    <row r="24" spans="1:19" ht="24">
      <c r="A24" s="2" t="s">
        <v>136</v>
      </c>
      <c r="C24" s="1" t="s">
        <v>139</v>
      </c>
      <c r="E24" s="1" t="s">
        <v>99</v>
      </c>
      <c r="G24" s="1" t="s">
        <v>138</v>
      </c>
      <c r="I24" s="1">
        <v>0</v>
      </c>
      <c r="K24" s="1">
        <v>0</v>
      </c>
      <c r="M24" s="1">
        <v>4586301370</v>
      </c>
      <c r="O24" s="1">
        <v>38000</v>
      </c>
      <c r="Q24" s="1">
        <v>4586263370</v>
      </c>
      <c r="S24" s="4">
        <f>Q24/سهام!$AE$11</f>
        <v>7.6923935021761187E-4</v>
      </c>
    </row>
    <row r="25" spans="1:19" ht="23.25" thickBot="1">
      <c r="K25" s="3">
        <f>SUM(K8:K24)</f>
        <v>2358644813110</v>
      </c>
      <c r="M25" s="3">
        <f>SUM(M8:M24)</f>
        <v>264333980853</v>
      </c>
      <c r="O25" s="3">
        <f>SUM(O8:O24)</f>
        <v>245713057884</v>
      </c>
      <c r="Q25" s="3">
        <f>SUM(Q8:Q24)</f>
        <v>2377265736079</v>
      </c>
      <c r="S25" s="5">
        <f>SUM(S8:S24)</f>
        <v>0.39873121157366126</v>
      </c>
    </row>
    <row r="26" spans="1:19" ht="23.25" thickTop="1"/>
  </sheetData>
  <sheetProtection algorithmName="SHA-512" hashValue="kTSrq5AJbZUqkCIZc0mD1JonCnGE+MKiX8Mhn5kX1NUj04lrhIeZfblV+IiVJfNFUG04vD4MkF3Xxw6BeerarA==" saltValue="3aqhe1IirLQpmGU565jUlA==" spinCount="100000" sheet="1" formatCells="0" formatColumns="0" formatRows="0" insertColumns="0" insertRows="0" insertHyperlinks="0" deleteColumns="0" deleteRows="0" sort="0" autoFilter="0" pivotTables="0"/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rightToLeft="1" view="pageBreakPreview" zoomScale="60" zoomScaleNormal="100" workbookViewId="0">
      <selection activeCell="AH24" sqref="AH24"/>
    </sheetView>
  </sheetViews>
  <sheetFormatPr defaultRowHeight="22.5"/>
  <cols>
    <col min="1" max="1" width="37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24">
      <c r="A6" s="11" t="s">
        <v>141</v>
      </c>
      <c r="B6" s="11" t="s">
        <v>141</v>
      </c>
      <c r="C6" s="11" t="s">
        <v>141</v>
      </c>
      <c r="D6" s="11" t="s">
        <v>141</v>
      </c>
      <c r="E6" s="11" t="s">
        <v>141</v>
      </c>
      <c r="F6" s="11" t="s">
        <v>141</v>
      </c>
      <c r="G6" s="11" t="s">
        <v>141</v>
      </c>
      <c r="I6" s="11" t="s">
        <v>142</v>
      </c>
      <c r="J6" s="11" t="s">
        <v>142</v>
      </c>
      <c r="K6" s="11" t="s">
        <v>142</v>
      </c>
      <c r="L6" s="11" t="s">
        <v>142</v>
      </c>
      <c r="M6" s="11" t="s">
        <v>142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</row>
    <row r="7" spans="1:19" ht="24">
      <c r="A7" s="11" t="s">
        <v>144</v>
      </c>
      <c r="C7" s="11" t="s">
        <v>145</v>
      </c>
      <c r="E7" s="11" t="s">
        <v>63</v>
      </c>
      <c r="G7" s="11" t="s">
        <v>64</v>
      </c>
      <c r="I7" s="11" t="s">
        <v>146</v>
      </c>
      <c r="K7" s="11" t="s">
        <v>147</v>
      </c>
      <c r="M7" s="11" t="s">
        <v>148</v>
      </c>
      <c r="O7" s="11" t="s">
        <v>146</v>
      </c>
      <c r="Q7" s="11" t="s">
        <v>147</v>
      </c>
      <c r="S7" s="11" t="s">
        <v>148</v>
      </c>
    </row>
    <row r="8" spans="1:19" ht="24">
      <c r="A8" s="2" t="s">
        <v>149</v>
      </c>
      <c r="C8" s="1" t="s">
        <v>56</v>
      </c>
      <c r="E8" s="1" t="s">
        <v>150</v>
      </c>
      <c r="G8" s="1">
        <v>18</v>
      </c>
      <c r="I8" s="1">
        <v>0</v>
      </c>
      <c r="K8" s="1" t="s">
        <v>56</v>
      </c>
      <c r="M8" s="1">
        <v>0</v>
      </c>
      <c r="O8" s="1">
        <v>667625832</v>
      </c>
      <c r="Q8" s="1" t="s">
        <v>56</v>
      </c>
      <c r="S8" s="1">
        <v>667625832</v>
      </c>
    </row>
    <row r="9" spans="1:19" ht="24">
      <c r="A9" s="2" t="s">
        <v>79</v>
      </c>
      <c r="C9" s="1" t="s">
        <v>56</v>
      </c>
      <c r="E9" s="1" t="s">
        <v>81</v>
      </c>
      <c r="G9" s="1">
        <v>20</v>
      </c>
      <c r="I9" s="1">
        <v>10005145719</v>
      </c>
      <c r="K9" s="1" t="s">
        <v>56</v>
      </c>
      <c r="M9" s="1">
        <v>10005145719</v>
      </c>
      <c r="O9" s="1">
        <v>64925585522</v>
      </c>
      <c r="Q9" s="1" t="s">
        <v>56</v>
      </c>
      <c r="S9" s="1">
        <v>64925585522</v>
      </c>
    </row>
    <row r="10" spans="1:19" ht="24">
      <c r="A10" s="2" t="s">
        <v>151</v>
      </c>
      <c r="C10" s="1" t="s">
        <v>56</v>
      </c>
      <c r="E10" s="1" t="s">
        <v>152</v>
      </c>
      <c r="G10" s="1">
        <v>16</v>
      </c>
      <c r="I10" s="1">
        <v>0</v>
      </c>
      <c r="K10" s="1" t="s">
        <v>56</v>
      </c>
      <c r="M10" s="1">
        <v>0</v>
      </c>
      <c r="O10" s="1">
        <v>1817364567</v>
      </c>
      <c r="Q10" s="1" t="s">
        <v>56</v>
      </c>
      <c r="S10" s="1">
        <v>1817364567</v>
      </c>
    </row>
    <row r="11" spans="1:19" ht="24">
      <c r="A11" s="2" t="s">
        <v>66</v>
      </c>
      <c r="C11" s="1" t="s">
        <v>56</v>
      </c>
      <c r="E11" s="1" t="s">
        <v>69</v>
      </c>
      <c r="G11" s="1">
        <v>16</v>
      </c>
      <c r="I11" s="1">
        <v>12271960009</v>
      </c>
      <c r="K11" s="1" t="s">
        <v>56</v>
      </c>
      <c r="M11" s="1">
        <v>12271960009</v>
      </c>
      <c r="O11" s="1">
        <v>85941747724</v>
      </c>
      <c r="Q11" s="1" t="s">
        <v>56</v>
      </c>
      <c r="S11" s="1">
        <v>85941747724</v>
      </c>
    </row>
    <row r="12" spans="1:19" ht="24">
      <c r="A12" s="2" t="s">
        <v>82</v>
      </c>
      <c r="C12" s="1" t="s">
        <v>56</v>
      </c>
      <c r="E12" s="1" t="s">
        <v>84</v>
      </c>
      <c r="G12" s="1">
        <v>19</v>
      </c>
      <c r="I12" s="1">
        <v>11946457643</v>
      </c>
      <c r="K12" s="1" t="s">
        <v>56</v>
      </c>
      <c r="M12" s="1">
        <v>11946457643</v>
      </c>
      <c r="O12" s="1">
        <v>87776406308</v>
      </c>
      <c r="Q12" s="1" t="s">
        <v>56</v>
      </c>
      <c r="S12" s="1">
        <v>87776406308</v>
      </c>
    </row>
    <row r="13" spans="1:19" ht="24">
      <c r="A13" s="2" t="s">
        <v>76</v>
      </c>
      <c r="C13" s="1" t="s">
        <v>56</v>
      </c>
      <c r="E13" s="1" t="s">
        <v>78</v>
      </c>
      <c r="G13" s="1">
        <v>16</v>
      </c>
      <c r="I13" s="1">
        <v>100030716</v>
      </c>
      <c r="K13" s="1" t="s">
        <v>56</v>
      </c>
      <c r="M13" s="1">
        <v>100030716</v>
      </c>
      <c r="O13" s="1">
        <v>706587132</v>
      </c>
      <c r="Q13" s="1" t="s">
        <v>56</v>
      </c>
      <c r="S13" s="1">
        <v>706587132</v>
      </c>
    </row>
    <row r="14" spans="1:19" ht="24">
      <c r="A14" s="2" t="s">
        <v>73</v>
      </c>
      <c r="C14" s="1" t="s">
        <v>56</v>
      </c>
      <c r="E14" s="1" t="s">
        <v>75</v>
      </c>
      <c r="G14" s="1">
        <v>17</v>
      </c>
      <c r="I14" s="1">
        <v>2865067772</v>
      </c>
      <c r="K14" s="1" t="s">
        <v>56</v>
      </c>
      <c r="M14" s="1">
        <v>2865067772</v>
      </c>
      <c r="O14" s="1">
        <v>43909478482</v>
      </c>
      <c r="Q14" s="1" t="s">
        <v>56</v>
      </c>
      <c r="S14" s="1">
        <v>43909478482</v>
      </c>
    </row>
    <row r="15" spans="1:19" ht="24">
      <c r="A15" s="2" t="s">
        <v>97</v>
      </c>
      <c r="C15" s="1">
        <v>1</v>
      </c>
      <c r="E15" s="1" t="s">
        <v>56</v>
      </c>
      <c r="G15" s="1">
        <v>0</v>
      </c>
      <c r="I15" s="1">
        <v>0</v>
      </c>
      <c r="K15" s="1">
        <v>0</v>
      </c>
      <c r="M15" s="1">
        <v>0</v>
      </c>
      <c r="O15" s="1">
        <v>123616</v>
      </c>
      <c r="Q15" s="1">
        <v>0</v>
      </c>
      <c r="S15" s="1">
        <v>123616</v>
      </c>
    </row>
    <row r="16" spans="1:19" ht="24">
      <c r="A16" s="2" t="s">
        <v>104</v>
      </c>
      <c r="C16" s="1">
        <v>31</v>
      </c>
      <c r="E16" s="1" t="s">
        <v>56</v>
      </c>
      <c r="G16" s="1">
        <v>0</v>
      </c>
      <c r="I16" s="1">
        <v>32640410</v>
      </c>
      <c r="K16" s="1">
        <v>0</v>
      </c>
      <c r="M16" s="1">
        <v>32640410</v>
      </c>
      <c r="O16" s="1">
        <v>117991240</v>
      </c>
      <c r="Q16" s="1">
        <v>0</v>
      </c>
      <c r="S16" s="1">
        <v>117991240</v>
      </c>
    </row>
    <row r="17" spans="1:19" ht="24">
      <c r="A17" s="2" t="s">
        <v>107</v>
      </c>
      <c r="C17" s="1">
        <v>31</v>
      </c>
      <c r="E17" s="1" t="s">
        <v>56</v>
      </c>
      <c r="G17" s="1">
        <v>0</v>
      </c>
      <c r="I17" s="1">
        <v>0</v>
      </c>
      <c r="K17" s="1">
        <v>0</v>
      </c>
      <c r="M17" s="1">
        <v>0</v>
      </c>
      <c r="O17" s="1">
        <v>32477</v>
      </c>
      <c r="Q17" s="1">
        <v>0</v>
      </c>
      <c r="S17" s="1">
        <v>32477</v>
      </c>
    </row>
    <row r="18" spans="1:19" ht="24">
      <c r="A18" s="2" t="s">
        <v>110</v>
      </c>
      <c r="C18" s="1">
        <v>20</v>
      </c>
      <c r="E18" s="1" t="s">
        <v>56</v>
      </c>
      <c r="G18" s="1">
        <v>0</v>
      </c>
      <c r="I18" s="1">
        <v>0</v>
      </c>
      <c r="K18" s="1">
        <v>0</v>
      </c>
      <c r="M18" s="1">
        <v>0</v>
      </c>
      <c r="O18" s="1">
        <v>24337</v>
      </c>
      <c r="Q18" s="1">
        <v>0</v>
      </c>
      <c r="S18" s="1">
        <v>24337</v>
      </c>
    </row>
    <row r="19" spans="1:19" ht="24">
      <c r="A19" s="2" t="s">
        <v>113</v>
      </c>
      <c r="C19" s="1">
        <v>6</v>
      </c>
      <c r="E19" s="1" t="s">
        <v>56</v>
      </c>
      <c r="G19" s="1">
        <v>18</v>
      </c>
      <c r="I19" s="1">
        <v>4081808192</v>
      </c>
      <c r="K19" s="1">
        <v>-1338005</v>
      </c>
      <c r="M19" s="1">
        <v>4083146197</v>
      </c>
      <c r="O19" s="1">
        <v>33171649279</v>
      </c>
      <c r="Q19" s="1">
        <v>7035318</v>
      </c>
      <c r="S19" s="1">
        <v>33164613961</v>
      </c>
    </row>
    <row r="20" spans="1:19" ht="24">
      <c r="A20" s="2" t="s">
        <v>153</v>
      </c>
      <c r="C20" s="1">
        <v>6</v>
      </c>
      <c r="E20" s="1" t="s">
        <v>56</v>
      </c>
      <c r="G20" s="1">
        <v>18</v>
      </c>
      <c r="I20" s="1">
        <v>0</v>
      </c>
      <c r="K20" s="1">
        <v>0</v>
      </c>
      <c r="M20" s="1">
        <v>0</v>
      </c>
      <c r="O20" s="1">
        <v>8806721281</v>
      </c>
      <c r="Q20" s="1">
        <v>0</v>
      </c>
      <c r="S20" s="1">
        <v>8806721281</v>
      </c>
    </row>
    <row r="21" spans="1:19" ht="24">
      <c r="A21" s="2" t="s">
        <v>153</v>
      </c>
      <c r="C21" s="1">
        <v>17</v>
      </c>
      <c r="E21" s="1" t="s">
        <v>56</v>
      </c>
      <c r="G21" s="1">
        <v>0</v>
      </c>
      <c r="I21" s="1">
        <v>0</v>
      </c>
      <c r="K21" s="1">
        <v>0</v>
      </c>
      <c r="M21" s="1">
        <v>0</v>
      </c>
      <c r="O21" s="1">
        <v>885865</v>
      </c>
      <c r="Q21" s="1">
        <v>0</v>
      </c>
      <c r="S21" s="1">
        <v>885865</v>
      </c>
    </row>
    <row r="22" spans="1:19" ht="24">
      <c r="A22" s="2" t="s">
        <v>113</v>
      </c>
      <c r="C22" s="1">
        <v>6</v>
      </c>
      <c r="E22" s="1" t="s">
        <v>56</v>
      </c>
      <c r="G22" s="1">
        <v>0</v>
      </c>
      <c r="I22" s="1">
        <v>2973</v>
      </c>
      <c r="K22" s="1">
        <v>0</v>
      </c>
      <c r="M22" s="1">
        <v>2973</v>
      </c>
      <c r="O22" s="1">
        <v>4581394</v>
      </c>
      <c r="Q22" s="1">
        <v>0</v>
      </c>
      <c r="S22" s="1">
        <v>4581394</v>
      </c>
    </row>
    <row r="23" spans="1:19" ht="24">
      <c r="A23" s="2" t="s">
        <v>154</v>
      </c>
      <c r="C23" s="1">
        <v>8</v>
      </c>
      <c r="E23" s="1" t="s">
        <v>56</v>
      </c>
      <c r="G23" s="1">
        <v>0</v>
      </c>
      <c r="I23" s="1">
        <v>0</v>
      </c>
      <c r="K23" s="1">
        <v>0</v>
      </c>
      <c r="M23" s="1">
        <v>0</v>
      </c>
      <c r="O23" s="1">
        <v>31501</v>
      </c>
      <c r="Q23" s="1">
        <v>0</v>
      </c>
      <c r="S23" s="1">
        <v>31501</v>
      </c>
    </row>
    <row r="24" spans="1:19" ht="24">
      <c r="A24" s="2" t="s">
        <v>110</v>
      </c>
      <c r="C24" s="1">
        <v>31</v>
      </c>
      <c r="E24" s="1" t="s">
        <v>56</v>
      </c>
      <c r="G24" s="1">
        <v>20</v>
      </c>
      <c r="I24" s="1">
        <v>7202191777</v>
      </c>
      <c r="K24" s="1">
        <v>0</v>
      </c>
      <c r="M24" s="1">
        <v>7202191777</v>
      </c>
      <c r="O24" s="1">
        <v>50787774492</v>
      </c>
      <c r="Q24" s="1">
        <v>0</v>
      </c>
      <c r="S24" s="1">
        <v>50787774492</v>
      </c>
    </row>
    <row r="25" spans="1:19" ht="24">
      <c r="A25" s="2" t="s">
        <v>110</v>
      </c>
      <c r="C25" s="1">
        <v>31</v>
      </c>
      <c r="E25" s="1" t="s">
        <v>56</v>
      </c>
      <c r="G25" s="1">
        <v>20</v>
      </c>
      <c r="I25" s="1">
        <v>5095890391</v>
      </c>
      <c r="K25" s="1">
        <v>0</v>
      </c>
      <c r="M25" s="1">
        <v>5095890391</v>
      </c>
      <c r="O25" s="1">
        <v>35493375126</v>
      </c>
      <c r="Q25" s="1">
        <v>0</v>
      </c>
      <c r="S25" s="1">
        <v>35493375126</v>
      </c>
    </row>
    <row r="26" spans="1:19" ht="24">
      <c r="A26" s="2" t="s">
        <v>155</v>
      </c>
      <c r="C26" s="1">
        <v>31</v>
      </c>
      <c r="E26" s="1" t="s">
        <v>56</v>
      </c>
      <c r="G26" s="1">
        <v>20</v>
      </c>
      <c r="I26" s="1">
        <v>0</v>
      </c>
      <c r="K26" s="1">
        <v>0</v>
      </c>
      <c r="M26" s="1">
        <v>0</v>
      </c>
      <c r="O26" s="1">
        <v>893775034</v>
      </c>
      <c r="Q26" s="1">
        <v>0</v>
      </c>
      <c r="S26" s="1">
        <v>893775034</v>
      </c>
    </row>
    <row r="27" spans="1:19" ht="24">
      <c r="A27" s="2" t="s">
        <v>123</v>
      </c>
      <c r="C27" s="1">
        <v>22</v>
      </c>
      <c r="E27" s="1" t="s">
        <v>56</v>
      </c>
      <c r="G27" s="1">
        <v>0</v>
      </c>
      <c r="I27" s="1">
        <v>0</v>
      </c>
      <c r="K27" s="1">
        <v>0</v>
      </c>
      <c r="M27" s="1">
        <v>0</v>
      </c>
      <c r="O27" s="1">
        <v>2162336</v>
      </c>
      <c r="Q27" s="1">
        <v>0</v>
      </c>
      <c r="S27" s="1">
        <v>2162336</v>
      </c>
    </row>
    <row r="28" spans="1:19" ht="24">
      <c r="A28" s="2" t="s">
        <v>123</v>
      </c>
      <c r="C28" s="1">
        <v>23</v>
      </c>
      <c r="E28" s="1" t="s">
        <v>56</v>
      </c>
      <c r="G28" s="1">
        <v>18</v>
      </c>
      <c r="I28" s="1">
        <v>1375890391</v>
      </c>
      <c r="K28" s="1">
        <v>0</v>
      </c>
      <c r="M28" s="1">
        <v>1375890391</v>
      </c>
      <c r="O28" s="1">
        <v>25912179013</v>
      </c>
      <c r="Q28" s="1">
        <v>4977730</v>
      </c>
      <c r="S28" s="1">
        <v>25907201283</v>
      </c>
    </row>
    <row r="29" spans="1:19" ht="24">
      <c r="A29" s="2" t="s">
        <v>127</v>
      </c>
      <c r="C29" s="1">
        <v>28</v>
      </c>
      <c r="E29" s="1" t="s">
        <v>56</v>
      </c>
      <c r="G29" s="1">
        <v>20</v>
      </c>
      <c r="I29" s="1">
        <v>13589041084</v>
      </c>
      <c r="K29" s="1">
        <v>0</v>
      </c>
      <c r="M29" s="1">
        <v>13589041084</v>
      </c>
      <c r="O29" s="1">
        <v>95232277899</v>
      </c>
      <c r="Q29" s="1">
        <v>19871515</v>
      </c>
      <c r="S29" s="1">
        <v>95212406384</v>
      </c>
    </row>
    <row r="30" spans="1:19" ht="24">
      <c r="A30" s="2" t="s">
        <v>130</v>
      </c>
      <c r="C30" s="1">
        <v>1</v>
      </c>
      <c r="E30" s="1" t="s">
        <v>56</v>
      </c>
      <c r="G30" s="1">
        <v>19</v>
      </c>
      <c r="I30" s="1">
        <v>1936438343</v>
      </c>
      <c r="K30" s="1">
        <v>0</v>
      </c>
      <c r="M30" s="1">
        <v>1936438343</v>
      </c>
      <c r="O30" s="1">
        <v>13549777511</v>
      </c>
      <c r="Q30" s="1">
        <v>0</v>
      </c>
      <c r="S30" s="1">
        <v>13549777511</v>
      </c>
    </row>
    <row r="31" spans="1:19" ht="24">
      <c r="A31" s="2" t="s">
        <v>133</v>
      </c>
      <c r="C31" s="1">
        <v>17</v>
      </c>
      <c r="E31" s="1" t="s">
        <v>56</v>
      </c>
      <c r="G31" s="1">
        <v>0</v>
      </c>
      <c r="I31" s="1">
        <v>5170</v>
      </c>
      <c r="K31" s="1">
        <v>0</v>
      </c>
      <c r="M31" s="1">
        <v>5170</v>
      </c>
      <c r="O31" s="1">
        <v>33932</v>
      </c>
      <c r="Q31" s="1">
        <v>0</v>
      </c>
      <c r="S31" s="1">
        <v>33932</v>
      </c>
    </row>
    <row r="32" spans="1:19" ht="24">
      <c r="A32" s="2" t="s">
        <v>136</v>
      </c>
      <c r="C32" s="1">
        <v>19</v>
      </c>
      <c r="E32" s="1" t="s">
        <v>56</v>
      </c>
      <c r="G32" s="1">
        <v>20</v>
      </c>
      <c r="I32" s="1">
        <v>5095890391</v>
      </c>
      <c r="K32" s="1">
        <v>5250646</v>
      </c>
      <c r="M32" s="1">
        <v>5090639745</v>
      </c>
      <c r="O32" s="1">
        <v>7068493123</v>
      </c>
      <c r="Q32" s="1">
        <v>25575728</v>
      </c>
      <c r="S32" s="1">
        <v>7042917395</v>
      </c>
    </row>
    <row r="33" spans="9:19" ht="23.25" thickBot="1">
      <c r="I33" s="3">
        <f>SUM(I8:I32)</f>
        <v>75598460981</v>
      </c>
      <c r="K33" s="3">
        <f>SUM(K15:K32)</f>
        <v>3912641</v>
      </c>
      <c r="M33" s="3">
        <f>SUM(M8:M32)</f>
        <v>75594548340</v>
      </c>
      <c r="O33" s="3">
        <f>SUM(O8:O32)</f>
        <v>556786685023</v>
      </c>
      <c r="Q33" s="3">
        <f>SUM(Q15:Q32)</f>
        <v>57460291</v>
      </c>
      <c r="S33" s="3">
        <f>SUM(S8:S32)</f>
        <v>556729224732</v>
      </c>
    </row>
    <row r="34" spans="9:19" ht="23.25" thickTop="1"/>
  </sheetData>
  <sheetProtection algorithmName="SHA-512" hashValue="8bxD+hOlwYhYJIr0TFANWLJJLr0uKjkOjbQFrPlMU0wdoV/VtBbYQ2w1YBjgcdxN3bNrmxk74hic4NRIQ135QA==" saltValue="p+Yng+zI2BekEX/8NuPHjg==" spinCount="100000" sheet="1" formatCells="0" formatColumns="0" formatRows="0" insertColumns="0" insertRows="0" insertHyperlinks="0" deleteColumns="0" deleteRows="0" sort="0" autoFilter="0" pivotTables="0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topLeftCell="A7" zoomScale="60" zoomScaleNormal="100" workbookViewId="0">
      <selection activeCell="Z15" sqref="Z15"/>
    </sheetView>
  </sheetViews>
  <sheetFormatPr defaultRowHeight="22.5"/>
  <cols>
    <col min="1" max="1" width="32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24">
      <c r="A6" s="10" t="s">
        <v>3</v>
      </c>
      <c r="C6" s="11" t="s">
        <v>156</v>
      </c>
      <c r="D6" s="11" t="s">
        <v>156</v>
      </c>
      <c r="E6" s="11" t="s">
        <v>156</v>
      </c>
      <c r="F6" s="11" t="s">
        <v>156</v>
      </c>
      <c r="G6" s="11" t="s">
        <v>156</v>
      </c>
      <c r="I6" s="11" t="s">
        <v>142</v>
      </c>
      <c r="J6" s="11" t="s">
        <v>142</v>
      </c>
      <c r="K6" s="11" t="s">
        <v>142</v>
      </c>
      <c r="L6" s="11" t="s">
        <v>142</v>
      </c>
      <c r="M6" s="11" t="s">
        <v>142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</row>
    <row r="7" spans="1:19" ht="24">
      <c r="A7" s="11" t="s">
        <v>3</v>
      </c>
      <c r="C7" s="11" t="s">
        <v>157</v>
      </c>
      <c r="E7" s="11" t="s">
        <v>158</v>
      </c>
      <c r="G7" s="11" t="s">
        <v>159</v>
      </c>
      <c r="I7" s="11" t="s">
        <v>160</v>
      </c>
      <c r="K7" s="11" t="s">
        <v>147</v>
      </c>
      <c r="M7" s="11" t="s">
        <v>161</v>
      </c>
      <c r="O7" s="11" t="s">
        <v>160</v>
      </c>
      <c r="Q7" s="11" t="s">
        <v>147</v>
      </c>
      <c r="S7" s="11" t="s">
        <v>161</v>
      </c>
    </row>
    <row r="8" spans="1:19" ht="24">
      <c r="A8" s="2" t="s">
        <v>44</v>
      </c>
      <c r="C8" s="1" t="s">
        <v>162</v>
      </c>
      <c r="E8" s="1">
        <v>69093</v>
      </c>
      <c r="G8" s="1">
        <v>1250</v>
      </c>
      <c r="I8" s="1">
        <v>0</v>
      </c>
      <c r="K8" s="1">
        <v>0</v>
      </c>
      <c r="M8" s="1">
        <v>0</v>
      </c>
      <c r="O8" s="1">
        <v>86366250</v>
      </c>
      <c r="Q8" s="1">
        <v>7210742</v>
      </c>
      <c r="S8" s="1">
        <v>79155508</v>
      </c>
    </row>
    <row r="9" spans="1:19" ht="24">
      <c r="A9" s="2" t="s">
        <v>35</v>
      </c>
      <c r="C9" s="1" t="s">
        <v>163</v>
      </c>
      <c r="E9" s="1">
        <v>728202</v>
      </c>
      <c r="G9" s="1">
        <v>125</v>
      </c>
      <c r="I9" s="1">
        <v>0</v>
      </c>
      <c r="K9" s="1">
        <v>0</v>
      </c>
      <c r="M9" s="1">
        <v>0</v>
      </c>
      <c r="O9" s="1">
        <v>91025250</v>
      </c>
      <c r="Q9" s="1">
        <v>9693019</v>
      </c>
      <c r="S9" s="1">
        <v>81332231</v>
      </c>
    </row>
    <row r="10" spans="1:19" ht="24">
      <c r="A10" s="2" t="s">
        <v>45</v>
      </c>
      <c r="C10" s="1" t="s">
        <v>164</v>
      </c>
      <c r="E10" s="1">
        <v>2999999</v>
      </c>
      <c r="G10" s="1">
        <v>280</v>
      </c>
      <c r="I10" s="1">
        <v>0</v>
      </c>
      <c r="K10" s="1">
        <v>0</v>
      </c>
      <c r="M10" s="1">
        <v>0</v>
      </c>
      <c r="O10" s="1">
        <v>839999720</v>
      </c>
      <c r="Q10" s="1">
        <v>91738835</v>
      </c>
      <c r="S10" s="1">
        <v>748260885</v>
      </c>
    </row>
    <row r="11" spans="1:19" ht="24">
      <c r="A11" s="2" t="s">
        <v>23</v>
      </c>
      <c r="C11" s="1" t="s">
        <v>165</v>
      </c>
      <c r="E11" s="1">
        <v>100588</v>
      </c>
      <c r="G11" s="1">
        <v>1200</v>
      </c>
      <c r="I11" s="1">
        <v>0</v>
      </c>
      <c r="K11" s="1">
        <v>0</v>
      </c>
      <c r="M11" s="1">
        <v>0</v>
      </c>
      <c r="O11" s="1">
        <v>120705600</v>
      </c>
      <c r="Q11" s="1">
        <v>13116970</v>
      </c>
      <c r="S11" s="1">
        <v>107588630</v>
      </c>
    </row>
    <row r="12" spans="1:19" ht="24">
      <c r="A12" s="2" t="s">
        <v>43</v>
      </c>
      <c r="C12" s="1" t="s">
        <v>166</v>
      </c>
      <c r="E12" s="1">
        <v>1698345</v>
      </c>
      <c r="G12" s="1">
        <v>2130</v>
      </c>
      <c r="I12" s="1">
        <v>0</v>
      </c>
      <c r="K12" s="1">
        <v>0</v>
      </c>
      <c r="M12" s="1">
        <v>0</v>
      </c>
      <c r="O12" s="1">
        <v>3617474850</v>
      </c>
      <c r="Q12" s="1">
        <v>361301434</v>
      </c>
      <c r="S12" s="1">
        <v>3256173416</v>
      </c>
    </row>
    <row r="13" spans="1:19" ht="24">
      <c r="A13" s="2" t="s">
        <v>20</v>
      </c>
      <c r="C13" s="1" t="s">
        <v>164</v>
      </c>
      <c r="E13" s="1">
        <v>242500</v>
      </c>
      <c r="G13" s="1">
        <v>66</v>
      </c>
      <c r="I13" s="1">
        <v>0</v>
      </c>
      <c r="K13" s="1">
        <v>0</v>
      </c>
      <c r="M13" s="1">
        <v>0</v>
      </c>
      <c r="O13" s="1">
        <v>16005000</v>
      </c>
      <c r="Q13" s="1">
        <v>0</v>
      </c>
      <c r="S13" s="1">
        <v>16005000</v>
      </c>
    </row>
    <row r="14" spans="1:19" ht="24">
      <c r="A14" s="2" t="s">
        <v>18</v>
      </c>
      <c r="C14" s="1" t="s">
        <v>164</v>
      </c>
      <c r="E14" s="1">
        <v>830000</v>
      </c>
      <c r="G14" s="1">
        <v>3</v>
      </c>
      <c r="I14" s="1">
        <v>0</v>
      </c>
      <c r="K14" s="1">
        <v>0</v>
      </c>
      <c r="M14" s="1">
        <v>0</v>
      </c>
      <c r="O14" s="1">
        <v>2490000</v>
      </c>
      <c r="Q14" s="1">
        <v>271940</v>
      </c>
      <c r="S14" s="1">
        <v>2218060</v>
      </c>
    </row>
    <row r="15" spans="1:19" ht="24">
      <c r="A15" s="2" t="s">
        <v>19</v>
      </c>
      <c r="C15" s="1" t="s">
        <v>164</v>
      </c>
      <c r="E15" s="1">
        <v>350000</v>
      </c>
      <c r="G15" s="1">
        <v>11</v>
      </c>
      <c r="I15" s="1">
        <v>0</v>
      </c>
      <c r="K15" s="1">
        <v>0</v>
      </c>
      <c r="M15" s="1">
        <v>0</v>
      </c>
      <c r="O15" s="1">
        <v>3850000</v>
      </c>
      <c r="Q15" s="1">
        <v>420470</v>
      </c>
      <c r="S15" s="1">
        <v>3429530</v>
      </c>
    </row>
    <row r="16" spans="1:19" ht="24">
      <c r="A16" s="2" t="s">
        <v>36</v>
      </c>
      <c r="C16" s="1" t="s">
        <v>163</v>
      </c>
      <c r="E16" s="1">
        <v>450000</v>
      </c>
      <c r="G16" s="1">
        <v>56</v>
      </c>
      <c r="I16" s="1">
        <v>0</v>
      </c>
      <c r="K16" s="1">
        <v>0</v>
      </c>
      <c r="M16" s="1">
        <v>0</v>
      </c>
      <c r="O16" s="1">
        <v>25200000</v>
      </c>
      <c r="Q16" s="1">
        <v>2683476</v>
      </c>
      <c r="S16" s="1">
        <v>22516524</v>
      </c>
    </row>
    <row r="17" spans="1:19" ht="24">
      <c r="A17" s="2" t="s">
        <v>30</v>
      </c>
      <c r="C17" s="1" t="s">
        <v>4</v>
      </c>
      <c r="E17" s="1">
        <v>85000</v>
      </c>
      <c r="G17" s="1">
        <v>1930</v>
      </c>
      <c r="I17" s="1">
        <v>0</v>
      </c>
      <c r="K17" s="1">
        <v>0</v>
      </c>
      <c r="M17" s="1">
        <v>0</v>
      </c>
      <c r="O17" s="1">
        <v>164050000</v>
      </c>
      <c r="Q17" s="1">
        <v>20800598</v>
      </c>
      <c r="S17" s="1">
        <v>143249402</v>
      </c>
    </row>
    <row r="18" spans="1:19" ht="24">
      <c r="A18" s="2" t="s">
        <v>39</v>
      </c>
      <c r="C18" s="1" t="s">
        <v>167</v>
      </c>
      <c r="E18" s="1">
        <v>1500000</v>
      </c>
      <c r="G18" s="1">
        <v>450</v>
      </c>
      <c r="I18" s="1">
        <v>0</v>
      </c>
      <c r="K18" s="1">
        <v>0</v>
      </c>
      <c r="M18" s="1">
        <v>0</v>
      </c>
      <c r="O18" s="1">
        <v>675000000</v>
      </c>
      <c r="Q18" s="1">
        <v>64405204</v>
      </c>
      <c r="S18" s="1">
        <v>610594796</v>
      </c>
    </row>
    <row r="19" spans="1:19" ht="24">
      <c r="A19" s="2" t="s">
        <v>16</v>
      </c>
      <c r="C19" s="1" t="s">
        <v>162</v>
      </c>
      <c r="E19" s="1">
        <v>100000</v>
      </c>
      <c r="G19" s="1">
        <v>700</v>
      </c>
      <c r="I19" s="1">
        <v>0</v>
      </c>
      <c r="K19" s="1">
        <v>0</v>
      </c>
      <c r="M19" s="1">
        <v>0</v>
      </c>
      <c r="O19" s="1">
        <v>70000000</v>
      </c>
      <c r="Q19" s="1">
        <v>0</v>
      </c>
      <c r="S19" s="1">
        <v>70000000</v>
      </c>
    </row>
    <row r="20" spans="1:19" ht="24">
      <c r="A20" s="2" t="s">
        <v>29</v>
      </c>
      <c r="C20" s="1" t="s">
        <v>168</v>
      </c>
      <c r="E20" s="1">
        <v>6734784</v>
      </c>
      <c r="G20" s="1">
        <v>15</v>
      </c>
      <c r="I20" s="1">
        <v>0</v>
      </c>
      <c r="K20" s="1">
        <v>0</v>
      </c>
      <c r="M20" s="1">
        <v>0</v>
      </c>
      <c r="O20" s="1">
        <v>101021760</v>
      </c>
      <c r="Q20" s="1">
        <v>11848985</v>
      </c>
      <c r="S20" s="1">
        <v>89172775</v>
      </c>
    </row>
    <row r="21" spans="1:19" ht="24">
      <c r="A21" s="2" t="s">
        <v>15</v>
      </c>
      <c r="C21" s="1" t="s">
        <v>164</v>
      </c>
      <c r="E21" s="1">
        <v>6290000</v>
      </c>
      <c r="G21" s="1">
        <v>450</v>
      </c>
      <c r="I21" s="1">
        <v>0</v>
      </c>
      <c r="K21" s="1">
        <v>0</v>
      </c>
      <c r="M21" s="1">
        <v>0</v>
      </c>
      <c r="O21" s="1">
        <v>2830500000</v>
      </c>
      <c r="Q21" s="1">
        <v>309127212</v>
      </c>
      <c r="S21" s="1">
        <v>2521372788</v>
      </c>
    </row>
    <row r="22" spans="1:19" ht="24">
      <c r="A22" s="2" t="s">
        <v>24</v>
      </c>
      <c r="C22" s="1" t="s">
        <v>164</v>
      </c>
      <c r="E22" s="1">
        <v>115056</v>
      </c>
      <c r="G22" s="1">
        <v>200</v>
      </c>
      <c r="I22" s="1">
        <v>0</v>
      </c>
      <c r="K22" s="1">
        <v>0</v>
      </c>
      <c r="M22" s="1">
        <v>0</v>
      </c>
      <c r="O22" s="1">
        <v>23011200</v>
      </c>
      <c r="Q22" s="1">
        <v>0</v>
      </c>
      <c r="S22" s="1">
        <v>23011200</v>
      </c>
    </row>
    <row r="23" spans="1:19" ht="24">
      <c r="A23" s="2" t="s">
        <v>34</v>
      </c>
      <c r="C23" s="1" t="s">
        <v>164</v>
      </c>
      <c r="E23" s="1">
        <v>5342532</v>
      </c>
      <c r="G23" s="1">
        <v>200</v>
      </c>
      <c r="I23" s="1">
        <v>0</v>
      </c>
      <c r="K23" s="1">
        <v>0</v>
      </c>
      <c r="M23" s="1">
        <v>0</v>
      </c>
      <c r="O23" s="1">
        <v>1068506400</v>
      </c>
      <c r="Q23" s="1">
        <v>116694720</v>
      </c>
      <c r="S23" s="1">
        <v>951811680</v>
      </c>
    </row>
    <row r="24" spans="1:19" ht="24">
      <c r="A24" s="2" t="s">
        <v>42</v>
      </c>
      <c r="C24" s="1" t="s">
        <v>169</v>
      </c>
      <c r="E24" s="1">
        <v>17396511</v>
      </c>
      <c r="G24" s="1">
        <v>350</v>
      </c>
      <c r="I24" s="1">
        <v>0</v>
      </c>
      <c r="K24" s="1">
        <v>0</v>
      </c>
      <c r="M24" s="1">
        <v>0</v>
      </c>
      <c r="O24" s="1">
        <v>6088778850</v>
      </c>
      <c r="Q24" s="1">
        <v>182056510</v>
      </c>
      <c r="S24" s="1">
        <v>5906722340</v>
      </c>
    </row>
    <row r="25" spans="1:19" ht="24">
      <c r="A25" s="2" t="s">
        <v>22</v>
      </c>
      <c r="C25" s="1" t="s">
        <v>170</v>
      </c>
      <c r="E25" s="1">
        <v>2201999</v>
      </c>
      <c r="G25" s="1">
        <v>300</v>
      </c>
      <c r="I25" s="1">
        <v>0</v>
      </c>
      <c r="K25" s="1">
        <v>0</v>
      </c>
      <c r="M25" s="1">
        <v>0</v>
      </c>
      <c r="O25" s="1">
        <v>660599700</v>
      </c>
      <c r="Q25" s="1">
        <v>68533671</v>
      </c>
      <c r="S25" s="1">
        <v>592066029</v>
      </c>
    </row>
    <row r="26" spans="1:19" ht="24">
      <c r="A26" s="2" t="s">
        <v>26</v>
      </c>
      <c r="C26" s="1" t="s">
        <v>171</v>
      </c>
      <c r="E26" s="1">
        <v>500000</v>
      </c>
      <c r="G26" s="1">
        <v>10000</v>
      </c>
      <c r="I26" s="1">
        <v>0</v>
      </c>
      <c r="K26" s="1">
        <v>0</v>
      </c>
      <c r="M26" s="1">
        <v>0</v>
      </c>
      <c r="O26" s="1">
        <v>5000000000</v>
      </c>
      <c r="Q26" s="1">
        <v>350318471</v>
      </c>
      <c r="S26" s="1">
        <v>4649681529</v>
      </c>
    </row>
    <row r="27" spans="1:19" ht="24">
      <c r="A27" s="2" t="s">
        <v>27</v>
      </c>
      <c r="C27" s="1" t="s">
        <v>172</v>
      </c>
      <c r="E27" s="1">
        <v>544352</v>
      </c>
      <c r="G27" s="1">
        <v>8</v>
      </c>
      <c r="I27" s="1">
        <v>0</v>
      </c>
      <c r="K27" s="1">
        <v>0</v>
      </c>
      <c r="M27" s="1">
        <v>0</v>
      </c>
      <c r="O27" s="1">
        <v>4354816</v>
      </c>
      <c r="Q27" s="1">
        <v>425254</v>
      </c>
      <c r="S27" s="1">
        <v>3929562</v>
      </c>
    </row>
    <row r="28" spans="1:19" ht="24">
      <c r="A28" s="2" t="s">
        <v>28</v>
      </c>
      <c r="C28" s="1" t="s">
        <v>164</v>
      </c>
      <c r="E28" s="1">
        <v>9920294</v>
      </c>
      <c r="G28" s="1">
        <v>151</v>
      </c>
      <c r="I28" s="1">
        <v>0</v>
      </c>
      <c r="K28" s="1">
        <v>0</v>
      </c>
      <c r="M28" s="1">
        <v>0</v>
      </c>
      <c r="O28" s="1">
        <v>1497964394</v>
      </c>
      <c r="Q28" s="1">
        <v>163597088</v>
      </c>
      <c r="S28" s="1">
        <v>1334367306</v>
      </c>
    </row>
    <row r="29" spans="1:19" ht="24">
      <c r="A29" s="2" t="s">
        <v>25</v>
      </c>
      <c r="C29" s="1" t="s">
        <v>165</v>
      </c>
      <c r="E29" s="1">
        <v>700000</v>
      </c>
      <c r="G29" s="1">
        <v>2000</v>
      </c>
      <c r="I29" s="1">
        <v>0</v>
      </c>
      <c r="K29" s="1">
        <v>0</v>
      </c>
      <c r="M29" s="1">
        <v>0</v>
      </c>
      <c r="O29" s="1">
        <v>1400000000</v>
      </c>
      <c r="Q29" s="1">
        <v>152136752</v>
      </c>
      <c r="S29" s="1">
        <v>1247863248</v>
      </c>
    </row>
    <row r="30" spans="1:19" ht="24">
      <c r="A30" s="2" t="s">
        <v>38</v>
      </c>
      <c r="C30" s="1" t="s">
        <v>173</v>
      </c>
      <c r="E30" s="1">
        <v>12779864</v>
      </c>
      <c r="G30" s="1">
        <v>630</v>
      </c>
      <c r="I30" s="1">
        <v>0</v>
      </c>
      <c r="K30" s="1">
        <v>0</v>
      </c>
      <c r="M30" s="1">
        <v>0</v>
      </c>
      <c r="O30" s="1">
        <v>8051314320</v>
      </c>
      <c r="Q30" s="1">
        <v>0</v>
      </c>
      <c r="S30" s="1">
        <v>8051314320</v>
      </c>
    </row>
    <row r="31" spans="1:19" ht="23.25" thickBot="1">
      <c r="I31" s="3">
        <f>SUM(I8:I30)</f>
        <v>0</v>
      </c>
      <c r="K31" s="3">
        <f>SUM(K8:K30)</f>
        <v>0</v>
      </c>
      <c r="M31" s="3">
        <f>SUM(M8:M30)</f>
        <v>0</v>
      </c>
      <c r="O31" s="3">
        <f>SUM(O8:O30)</f>
        <v>32438218110</v>
      </c>
      <c r="Q31" s="3">
        <f>SUM(Q8:Q30)</f>
        <v>1926381351</v>
      </c>
      <c r="S31" s="3">
        <f>SUM(S8:S30)</f>
        <v>30511836759</v>
      </c>
    </row>
    <row r="32" spans="1:19" ht="23.25" thickTop="1"/>
  </sheetData>
  <sheetProtection algorithmName="SHA-512" hashValue="aWUSb924Y8slgvxo7kQHY5mO9D9K4K+dgH4JhSPVFre22wDhc+8S+TsEs2uImaszcuqMS9xAhn8JnFsw9V8d9w==" saltValue="RlIYEwk5mdovNeLSaAhsFw==" spinCount="100000" sheet="1" formatCells="0" formatColumns="0" formatRows="0" insertColumns="0" insertRows="0" insertHyperlinks="0" deleteColumns="0" deleteRows="0" sort="0" autoFilter="0" pivotTables="0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rightToLeft="1" view="pageBreakPreview" topLeftCell="A10" zoomScale="60" zoomScaleNormal="100" workbookViewId="0">
      <selection activeCell="Y44" sqref="Y44"/>
    </sheetView>
  </sheetViews>
  <sheetFormatPr defaultRowHeight="22.5"/>
  <cols>
    <col min="1" max="1" width="34.855468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24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24">
      <c r="A7" s="11" t="s">
        <v>3</v>
      </c>
      <c r="C7" s="11" t="s">
        <v>7</v>
      </c>
      <c r="E7" s="11" t="s">
        <v>174</v>
      </c>
      <c r="G7" s="11" t="s">
        <v>175</v>
      </c>
      <c r="I7" s="11" t="s">
        <v>176</v>
      </c>
      <c r="K7" s="11" t="s">
        <v>7</v>
      </c>
      <c r="M7" s="11" t="s">
        <v>174</v>
      </c>
      <c r="O7" s="11" t="s">
        <v>175</v>
      </c>
      <c r="Q7" s="11" t="s">
        <v>176</v>
      </c>
    </row>
    <row r="8" spans="1:17" ht="24">
      <c r="A8" s="2" t="s">
        <v>32</v>
      </c>
      <c r="C8" s="1">
        <v>0</v>
      </c>
      <c r="E8" s="1">
        <v>0</v>
      </c>
      <c r="G8" s="1">
        <v>-1637931573</v>
      </c>
      <c r="I8" s="1">
        <v>1637931573</v>
      </c>
      <c r="K8" s="1">
        <v>0</v>
      </c>
      <c r="M8" s="1">
        <v>0</v>
      </c>
      <c r="O8" s="1">
        <v>-1156183548</v>
      </c>
      <c r="Q8" s="1">
        <v>1156183548</v>
      </c>
    </row>
    <row r="9" spans="1:17" ht="24">
      <c r="A9" s="2" t="s">
        <v>43</v>
      </c>
      <c r="C9" s="1">
        <v>1698345</v>
      </c>
      <c r="E9" s="1">
        <v>45160415913</v>
      </c>
      <c r="G9" s="1">
        <v>50444606635</v>
      </c>
      <c r="I9" s="1">
        <v>-5284190721</v>
      </c>
      <c r="K9" s="1">
        <v>1698345</v>
      </c>
      <c r="M9" s="1">
        <v>45160415913</v>
      </c>
      <c r="O9" s="1">
        <v>33933620929</v>
      </c>
      <c r="Q9" s="1">
        <v>11226794984</v>
      </c>
    </row>
    <row r="10" spans="1:17" ht="24">
      <c r="A10" s="2" t="s">
        <v>38</v>
      </c>
      <c r="C10" s="1">
        <v>12790864</v>
      </c>
      <c r="E10" s="1">
        <v>261288284281</v>
      </c>
      <c r="G10" s="1">
        <v>291422261592</v>
      </c>
      <c r="I10" s="1">
        <v>-30133977310</v>
      </c>
      <c r="K10" s="1">
        <v>12790864</v>
      </c>
      <c r="M10" s="1">
        <v>261288284281</v>
      </c>
      <c r="O10" s="1">
        <v>217528145807</v>
      </c>
      <c r="Q10" s="1">
        <v>43760138474</v>
      </c>
    </row>
    <row r="11" spans="1:17" ht="24">
      <c r="A11" s="2" t="s">
        <v>24</v>
      </c>
      <c r="C11" s="1">
        <v>115056</v>
      </c>
      <c r="E11" s="1">
        <v>1207762161</v>
      </c>
      <c r="G11" s="1">
        <v>1280959868</v>
      </c>
      <c r="I11" s="1">
        <v>-73197706</v>
      </c>
      <c r="K11" s="1">
        <v>115056</v>
      </c>
      <c r="M11" s="1">
        <v>1207762161</v>
      </c>
      <c r="O11" s="1">
        <v>1068229032</v>
      </c>
      <c r="Q11" s="1">
        <v>139533129</v>
      </c>
    </row>
    <row r="12" spans="1:17" ht="24">
      <c r="A12" s="2" t="s">
        <v>23</v>
      </c>
      <c r="C12" s="1">
        <v>100588</v>
      </c>
      <c r="E12" s="1">
        <v>1267866877</v>
      </c>
      <c r="G12" s="1">
        <v>1484844095</v>
      </c>
      <c r="I12" s="1">
        <v>-216977217</v>
      </c>
      <c r="K12" s="1">
        <v>100588</v>
      </c>
      <c r="M12" s="1">
        <v>1267866877</v>
      </c>
      <c r="O12" s="1">
        <v>1294864043</v>
      </c>
      <c r="Q12" s="1">
        <v>-26997165</v>
      </c>
    </row>
    <row r="13" spans="1:17" ht="24">
      <c r="A13" s="2" t="s">
        <v>28</v>
      </c>
      <c r="C13" s="1">
        <v>9920294</v>
      </c>
      <c r="E13" s="1">
        <v>139734171112</v>
      </c>
      <c r="G13" s="1">
        <v>142593938905</v>
      </c>
      <c r="I13" s="1">
        <v>-2859767792</v>
      </c>
      <c r="K13" s="1">
        <v>9920294</v>
      </c>
      <c r="M13" s="1">
        <v>139734171112</v>
      </c>
      <c r="O13" s="1">
        <v>137007078216</v>
      </c>
      <c r="Q13" s="1">
        <v>2727092896</v>
      </c>
    </row>
    <row r="14" spans="1:17" ht="24">
      <c r="A14" s="2" t="s">
        <v>36</v>
      </c>
      <c r="C14" s="1">
        <v>450000</v>
      </c>
      <c r="E14" s="1">
        <v>1764239940</v>
      </c>
      <c r="G14" s="1">
        <v>1986111900</v>
      </c>
      <c r="I14" s="1">
        <v>-221871960</v>
      </c>
      <c r="K14" s="1">
        <v>450000</v>
      </c>
      <c r="M14" s="1">
        <v>1764239940</v>
      </c>
      <c r="O14" s="1">
        <v>1894858110</v>
      </c>
      <c r="Q14" s="1">
        <v>-130618170</v>
      </c>
    </row>
    <row r="15" spans="1:17" ht="24">
      <c r="A15" s="2" t="s">
        <v>39</v>
      </c>
      <c r="C15" s="1">
        <v>1500000</v>
      </c>
      <c r="E15" s="1">
        <v>24334344000</v>
      </c>
      <c r="G15" s="1">
        <v>28032210000</v>
      </c>
      <c r="I15" s="1">
        <v>-3697866000</v>
      </c>
      <c r="K15" s="1">
        <v>1500000</v>
      </c>
      <c r="M15" s="1">
        <v>24334344000</v>
      </c>
      <c r="O15" s="1">
        <v>23451877496</v>
      </c>
      <c r="Q15" s="1">
        <v>882466504</v>
      </c>
    </row>
    <row r="16" spans="1:17" ht="24">
      <c r="A16" s="2" t="s">
        <v>44</v>
      </c>
      <c r="C16" s="1">
        <v>69093</v>
      </c>
      <c r="E16" s="1">
        <v>4704709920</v>
      </c>
      <c r="G16" s="1">
        <v>5991808663</v>
      </c>
      <c r="I16" s="1">
        <v>-1287098742</v>
      </c>
      <c r="K16" s="1">
        <v>69093</v>
      </c>
      <c r="M16" s="1">
        <v>4704709920</v>
      </c>
      <c r="O16" s="1">
        <v>6044006905</v>
      </c>
      <c r="Q16" s="1">
        <v>-1339296984</v>
      </c>
    </row>
    <row r="17" spans="1:17" ht="24">
      <c r="A17" s="2" t="s">
        <v>45</v>
      </c>
      <c r="C17" s="1">
        <v>2999999</v>
      </c>
      <c r="E17" s="1">
        <v>36948826183</v>
      </c>
      <c r="G17" s="1">
        <v>42913124195</v>
      </c>
      <c r="I17" s="1">
        <v>-5964298011</v>
      </c>
      <c r="K17" s="1">
        <v>2999999</v>
      </c>
      <c r="M17" s="1">
        <v>36948826183</v>
      </c>
      <c r="O17" s="1">
        <v>36084002971</v>
      </c>
      <c r="Q17" s="1">
        <v>864823212</v>
      </c>
    </row>
    <row r="18" spans="1:17" ht="24">
      <c r="A18" s="2" t="s">
        <v>41</v>
      </c>
      <c r="C18" s="1">
        <v>50000</v>
      </c>
      <c r="E18" s="1">
        <v>1127252700</v>
      </c>
      <c r="G18" s="1">
        <v>1150115850</v>
      </c>
      <c r="I18" s="1">
        <v>-22863150</v>
      </c>
      <c r="K18" s="1">
        <v>50000</v>
      </c>
      <c r="M18" s="1">
        <v>1127252700</v>
      </c>
      <c r="O18" s="1">
        <v>1465780226</v>
      </c>
      <c r="Q18" s="1">
        <v>-338527526</v>
      </c>
    </row>
    <row r="19" spans="1:17" ht="24">
      <c r="A19" s="2" t="s">
        <v>35</v>
      </c>
      <c r="C19" s="1">
        <v>728202</v>
      </c>
      <c r="E19" s="1">
        <v>4770298015</v>
      </c>
      <c r="G19" s="1">
        <v>5378348141</v>
      </c>
      <c r="I19" s="1">
        <v>-608050125</v>
      </c>
      <c r="K19" s="1">
        <v>728202</v>
      </c>
      <c r="M19" s="1">
        <v>4770298015</v>
      </c>
      <c r="O19" s="1">
        <v>5309125233</v>
      </c>
      <c r="Q19" s="1">
        <v>-538827217</v>
      </c>
    </row>
    <row r="20" spans="1:17" ht="24">
      <c r="A20" s="2" t="s">
        <v>31</v>
      </c>
      <c r="C20" s="1">
        <v>1362500</v>
      </c>
      <c r="E20" s="1">
        <v>2302468312</v>
      </c>
      <c r="G20" s="1">
        <v>2890274928</v>
      </c>
      <c r="I20" s="1">
        <v>-587806615</v>
      </c>
      <c r="K20" s="1">
        <v>1362500</v>
      </c>
      <c r="M20" s="1">
        <v>2302468312</v>
      </c>
      <c r="O20" s="1">
        <v>3358894950</v>
      </c>
      <c r="Q20" s="1">
        <v>-1056426637</v>
      </c>
    </row>
    <row r="21" spans="1:17" ht="24">
      <c r="A21" s="2" t="s">
        <v>17</v>
      </c>
      <c r="C21" s="1">
        <v>355000</v>
      </c>
      <c r="E21" s="1">
        <v>654606776</v>
      </c>
      <c r="G21" s="1">
        <v>812347600</v>
      </c>
      <c r="I21" s="1">
        <v>-157740823</v>
      </c>
      <c r="K21" s="1">
        <v>355000</v>
      </c>
      <c r="M21" s="1">
        <v>654606776</v>
      </c>
      <c r="O21" s="1">
        <v>970441312</v>
      </c>
      <c r="Q21" s="1">
        <v>-315834535</v>
      </c>
    </row>
    <row r="22" spans="1:17" ht="24">
      <c r="A22" s="2" t="s">
        <v>33</v>
      </c>
      <c r="C22" s="1">
        <v>1775000</v>
      </c>
      <c r="E22" s="1">
        <v>22073128762</v>
      </c>
      <c r="G22" s="1">
        <v>25531428712</v>
      </c>
      <c r="I22" s="1">
        <v>-3458299949</v>
      </c>
      <c r="K22" s="1">
        <v>1775000</v>
      </c>
      <c r="M22" s="1">
        <v>22073128762</v>
      </c>
      <c r="O22" s="1">
        <v>21918802500</v>
      </c>
      <c r="Q22" s="1">
        <v>154326262</v>
      </c>
    </row>
    <row r="23" spans="1:17" ht="24">
      <c r="A23" s="2" t="s">
        <v>27</v>
      </c>
      <c r="C23" s="1">
        <v>544352</v>
      </c>
      <c r="E23" s="1">
        <v>1234278993</v>
      </c>
      <c r="G23" s="1">
        <v>1541090124</v>
      </c>
      <c r="I23" s="1">
        <v>-306811130</v>
      </c>
      <c r="K23" s="1">
        <v>544352</v>
      </c>
      <c r="M23" s="1">
        <v>1234278993</v>
      </c>
      <c r="O23" s="1">
        <v>1638490483</v>
      </c>
      <c r="Q23" s="1">
        <v>-404211489</v>
      </c>
    </row>
    <row r="24" spans="1:17" ht="24">
      <c r="A24" s="2" t="s">
        <v>25</v>
      </c>
      <c r="C24" s="1">
        <v>1400000</v>
      </c>
      <c r="E24" s="1">
        <v>40358430000</v>
      </c>
      <c r="G24" s="1">
        <v>44115939000</v>
      </c>
      <c r="I24" s="1">
        <v>-3757509000</v>
      </c>
      <c r="K24" s="1">
        <v>1400000</v>
      </c>
      <c r="M24" s="1">
        <v>40358430000</v>
      </c>
      <c r="O24" s="1">
        <v>45309981850</v>
      </c>
      <c r="Q24" s="1">
        <v>-4951551850</v>
      </c>
    </row>
    <row r="25" spans="1:17" ht="24">
      <c r="A25" s="2" t="s">
        <v>37</v>
      </c>
      <c r="C25" s="1">
        <v>26238</v>
      </c>
      <c r="E25" s="1">
        <v>318459802</v>
      </c>
      <c r="G25" s="1">
        <v>363320642</v>
      </c>
      <c r="I25" s="1">
        <v>-44860839</v>
      </c>
      <c r="K25" s="1">
        <v>26238</v>
      </c>
      <c r="M25" s="1">
        <v>318459802</v>
      </c>
      <c r="O25" s="1">
        <v>242561520</v>
      </c>
      <c r="Q25" s="1">
        <v>75898282</v>
      </c>
    </row>
    <row r="26" spans="1:17" ht="24">
      <c r="A26" s="2" t="s">
        <v>30</v>
      </c>
      <c r="C26" s="1">
        <v>85000</v>
      </c>
      <c r="E26" s="1">
        <v>1117858927</v>
      </c>
      <c r="G26" s="1">
        <v>1257274440</v>
      </c>
      <c r="I26" s="1">
        <v>-139415512</v>
      </c>
      <c r="K26" s="1">
        <v>85000</v>
      </c>
      <c r="M26" s="1">
        <v>1117858927</v>
      </c>
      <c r="O26" s="1">
        <v>1032519735</v>
      </c>
      <c r="Q26" s="1">
        <v>85339192</v>
      </c>
    </row>
    <row r="27" spans="1:17" ht="24">
      <c r="A27" s="2" t="s">
        <v>26</v>
      </c>
      <c r="C27" s="1">
        <v>500000</v>
      </c>
      <c r="E27" s="1">
        <v>54165784500</v>
      </c>
      <c r="G27" s="1">
        <v>59578386750</v>
      </c>
      <c r="I27" s="1">
        <v>-5412602250</v>
      </c>
      <c r="K27" s="1">
        <v>500000</v>
      </c>
      <c r="M27" s="1">
        <v>54165784500</v>
      </c>
      <c r="O27" s="1">
        <v>33539247000</v>
      </c>
      <c r="Q27" s="1">
        <v>20626537500</v>
      </c>
    </row>
    <row r="28" spans="1:17" ht="24">
      <c r="A28" s="2" t="s">
        <v>46</v>
      </c>
      <c r="C28" s="1">
        <v>607472</v>
      </c>
      <c r="E28" s="1">
        <v>12871223499</v>
      </c>
      <c r="G28" s="1">
        <v>12342878765</v>
      </c>
      <c r="I28" s="1">
        <v>528344734</v>
      </c>
      <c r="K28" s="1">
        <v>607472</v>
      </c>
      <c r="M28" s="1">
        <v>12871223499</v>
      </c>
      <c r="O28" s="1">
        <v>12342878765</v>
      </c>
      <c r="Q28" s="1">
        <v>528344734</v>
      </c>
    </row>
    <row r="29" spans="1:17" ht="24">
      <c r="A29" s="2" t="s">
        <v>34</v>
      </c>
      <c r="C29" s="1">
        <v>5342532</v>
      </c>
      <c r="E29" s="1">
        <v>34148083499</v>
      </c>
      <c r="G29" s="1">
        <v>38980860479</v>
      </c>
      <c r="I29" s="1">
        <v>-4832776979</v>
      </c>
      <c r="K29" s="1">
        <v>5342532</v>
      </c>
      <c r="M29" s="1">
        <v>34148083499</v>
      </c>
      <c r="O29" s="1">
        <v>34085609513</v>
      </c>
      <c r="Q29" s="1">
        <v>62473986</v>
      </c>
    </row>
    <row r="30" spans="1:17" ht="24">
      <c r="A30" s="2" t="s">
        <v>21</v>
      </c>
      <c r="C30" s="1">
        <v>390500</v>
      </c>
      <c r="E30" s="1">
        <v>1060110089</v>
      </c>
      <c r="G30" s="1">
        <v>1162200515</v>
      </c>
      <c r="I30" s="1">
        <v>-102090425</v>
      </c>
      <c r="K30" s="1">
        <v>390500</v>
      </c>
      <c r="M30" s="1">
        <v>1060110089</v>
      </c>
      <c r="O30" s="1">
        <v>1312036654</v>
      </c>
      <c r="Q30" s="1">
        <v>-251926564</v>
      </c>
    </row>
    <row r="31" spans="1:17" ht="24">
      <c r="A31" s="2" t="s">
        <v>20</v>
      </c>
      <c r="C31" s="1">
        <v>242500</v>
      </c>
      <c r="E31" s="1">
        <v>903964218</v>
      </c>
      <c r="G31" s="1">
        <v>995565926</v>
      </c>
      <c r="I31" s="1">
        <v>-91601707</v>
      </c>
      <c r="K31" s="1">
        <v>242500</v>
      </c>
      <c r="M31" s="1">
        <v>903964218</v>
      </c>
      <c r="O31" s="1">
        <v>961817928</v>
      </c>
      <c r="Q31" s="1">
        <v>-57853709</v>
      </c>
    </row>
    <row r="32" spans="1:17" ht="24">
      <c r="A32" s="2" t="s">
        <v>18</v>
      </c>
      <c r="C32" s="1">
        <v>830000</v>
      </c>
      <c r="E32" s="1">
        <v>1786258147</v>
      </c>
      <c r="G32" s="1">
        <v>2258193325</v>
      </c>
      <c r="I32" s="1">
        <v>-471935177</v>
      </c>
      <c r="K32" s="1">
        <v>830000</v>
      </c>
      <c r="M32" s="1">
        <v>1786258147</v>
      </c>
      <c r="O32" s="1">
        <v>2351425275</v>
      </c>
      <c r="Q32" s="1">
        <v>-565167127</v>
      </c>
    </row>
    <row r="33" spans="1:17" ht="24">
      <c r="A33" s="2" t="s">
        <v>19</v>
      </c>
      <c r="C33" s="1">
        <v>350000</v>
      </c>
      <c r="E33" s="1">
        <v>735149677</v>
      </c>
      <c r="G33" s="1">
        <v>877447935</v>
      </c>
      <c r="I33" s="1">
        <v>-142298257</v>
      </c>
      <c r="K33" s="1">
        <v>350000</v>
      </c>
      <c r="M33" s="1">
        <v>735149677</v>
      </c>
      <c r="O33" s="1">
        <v>908064675</v>
      </c>
      <c r="Q33" s="1">
        <v>-172914997</v>
      </c>
    </row>
    <row r="34" spans="1:17" ht="24">
      <c r="A34" s="2" t="s">
        <v>42</v>
      </c>
      <c r="C34" s="1">
        <v>10496511</v>
      </c>
      <c r="E34" s="1">
        <v>51231218689</v>
      </c>
      <c r="G34" s="1">
        <v>45659432379</v>
      </c>
      <c r="I34" s="1">
        <v>5571786310</v>
      </c>
      <c r="K34" s="1">
        <v>10496511</v>
      </c>
      <c r="M34" s="1">
        <v>51231218689</v>
      </c>
      <c r="O34" s="1">
        <v>58117696140</v>
      </c>
      <c r="Q34" s="1">
        <v>-6886477450</v>
      </c>
    </row>
    <row r="35" spans="1:17" ht="24">
      <c r="A35" s="2" t="s">
        <v>29</v>
      </c>
      <c r="C35" s="1">
        <v>6734784</v>
      </c>
      <c r="E35" s="1">
        <v>26912742381</v>
      </c>
      <c r="G35" s="1">
        <v>28044148715</v>
      </c>
      <c r="I35" s="1">
        <v>-1131406333</v>
      </c>
      <c r="K35" s="1">
        <v>6734784</v>
      </c>
      <c r="M35" s="1">
        <v>26912742381</v>
      </c>
      <c r="O35" s="1">
        <v>36549230400</v>
      </c>
      <c r="Q35" s="1">
        <v>-9636488018</v>
      </c>
    </row>
    <row r="36" spans="1:17" ht="24">
      <c r="A36" s="2" t="s">
        <v>48</v>
      </c>
      <c r="C36" s="1">
        <v>2789534</v>
      </c>
      <c r="E36" s="1">
        <v>12880288986</v>
      </c>
      <c r="G36" s="1">
        <v>9308748499</v>
      </c>
      <c r="I36" s="1">
        <v>3571540487</v>
      </c>
      <c r="K36" s="1">
        <v>2789534</v>
      </c>
      <c r="M36" s="1">
        <v>12880288986</v>
      </c>
      <c r="O36" s="1">
        <v>9308748499</v>
      </c>
      <c r="Q36" s="1">
        <v>3571540487</v>
      </c>
    </row>
    <row r="37" spans="1:17" ht="24">
      <c r="A37" s="2" t="s">
        <v>22</v>
      </c>
      <c r="C37" s="1">
        <v>2201999</v>
      </c>
      <c r="E37" s="1">
        <v>7882218478</v>
      </c>
      <c r="G37" s="1">
        <v>8779666291</v>
      </c>
      <c r="I37" s="1">
        <v>-897447812</v>
      </c>
      <c r="K37" s="1">
        <v>2201999</v>
      </c>
      <c r="M37" s="1">
        <v>7882218478</v>
      </c>
      <c r="O37" s="1">
        <v>10006384735</v>
      </c>
      <c r="Q37" s="1">
        <v>-2124166256</v>
      </c>
    </row>
    <row r="38" spans="1:17" ht="24">
      <c r="A38" s="2" t="s">
        <v>16</v>
      </c>
      <c r="C38" s="1">
        <v>100000</v>
      </c>
      <c r="E38" s="1">
        <v>2466238050</v>
      </c>
      <c r="G38" s="1">
        <v>2573893665</v>
      </c>
      <c r="I38" s="1">
        <v>-107655615</v>
      </c>
      <c r="K38" s="1">
        <v>100000</v>
      </c>
      <c r="M38" s="1">
        <v>2466238050</v>
      </c>
      <c r="O38" s="1">
        <v>3613272345</v>
      </c>
      <c r="Q38" s="1">
        <v>-1147034295</v>
      </c>
    </row>
    <row r="39" spans="1:17" ht="24">
      <c r="A39" s="2" t="s">
        <v>47</v>
      </c>
      <c r="C39" s="1">
        <v>650804</v>
      </c>
      <c r="E39" s="1">
        <v>6190489592</v>
      </c>
      <c r="G39" s="1">
        <v>4970143314</v>
      </c>
      <c r="I39" s="1">
        <v>1220346278</v>
      </c>
      <c r="K39" s="1">
        <v>650804</v>
      </c>
      <c r="M39" s="1">
        <v>6190489592</v>
      </c>
      <c r="O39" s="1">
        <v>4970143314</v>
      </c>
      <c r="Q39" s="1">
        <v>1220346278</v>
      </c>
    </row>
    <row r="40" spans="1:17" ht="24">
      <c r="A40" s="2" t="s">
        <v>15</v>
      </c>
      <c r="C40" s="1">
        <v>6290000</v>
      </c>
      <c r="E40" s="1">
        <v>120049430400</v>
      </c>
      <c r="G40" s="1">
        <v>139807565820</v>
      </c>
      <c r="I40" s="1">
        <v>-19758135420</v>
      </c>
      <c r="K40" s="1">
        <v>6290000</v>
      </c>
      <c r="M40" s="1">
        <v>120049430400</v>
      </c>
      <c r="O40" s="1">
        <v>135368237925</v>
      </c>
      <c r="Q40" s="1">
        <v>-15318807525</v>
      </c>
    </row>
    <row r="41" spans="1:17" ht="24">
      <c r="A41" s="2" t="s">
        <v>40</v>
      </c>
      <c r="C41" s="1">
        <v>15706</v>
      </c>
      <c r="E41" s="1">
        <v>278215628</v>
      </c>
      <c r="G41" s="1">
        <v>301946703</v>
      </c>
      <c r="I41" s="1">
        <v>-23731074</v>
      </c>
      <c r="K41" s="1">
        <v>15706</v>
      </c>
      <c r="M41" s="1">
        <v>278215628</v>
      </c>
      <c r="O41" s="1">
        <v>265569463</v>
      </c>
      <c r="Q41" s="1">
        <v>12646165</v>
      </c>
    </row>
    <row r="42" spans="1:17" ht="24">
      <c r="A42" s="2" t="s">
        <v>85</v>
      </c>
      <c r="C42" s="1">
        <v>100830</v>
      </c>
      <c r="E42" s="1">
        <v>145087641562</v>
      </c>
      <c r="G42" s="1">
        <v>143240854943</v>
      </c>
      <c r="I42" s="1">
        <v>1846786619</v>
      </c>
      <c r="K42" s="1">
        <v>100830</v>
      </c>
      <c r="M42" s="1">
        <v>145087641562</v>
      </c>
      <c r="O42" s="1">
        <v>132291655644</v>
      </c>
      <c r="Q42" s="1">
        <v>12795985918</v>
      </c>
    </row>
    <row r="43" spans="1:17" ht="24">
      <c r="A43" s="2" t="s">
        <v>79</v>
      </c>
      <c r="C43" s="1">
        <v>575000</v>
      </c>
      <c r="E43" s="1">
        <v>580208968060</v>
      </c>
      <c r="G43" s="1">
        <v>572596198125</v>
      </c>
      <c r="I43" s="1">
        <v>7612769935</v>
      </c>
      <c r="K43" s="1">
        <v>575000</v>
      </c>
      <c r="M43" s="1">
        <v>580208968060</v>
      </c>
      <c r="O43" s="1">
        <v>566395000000</v>
      </c>
      <c r="Q43" s="1">
        <v>13813968060</v>
      </c>
    </row>
    <row r="44" spans="1:17" ht="24">
      <c r="A44" s="2" t="s">
        <v>76</v>
      </c>
      <c r="C44" s="1">
        <v>7500</v>
      </c>
      <c r="E44" s="1">
        <v>7648613437</v>
      </c>
      <c r="G44" s="1">
        <v>7583675209</v>
      </c>
      <c r="I44" s="1">
        <v>64938228</v>
      </c>
      <c r="K44" s="1">
        <v>7500</v>
      </c>
      <c r="M44" s="1">
        <v>7648613437</v>
      </c>
      <c r="O44" s="1">
        <v>7167455663</v>
      </c>
      <c r="Q44" s="1">
        <v>481157774</v>
      </c>
    </row>
    <row r="45" spans="1:17" ht="24">
      <c r="A45" s="2" t="s">
        <v>70</v>
      </c>
      <c r="C45" s="1">
        <v>47943</v>
      </c>
      <c r="E45" s="1">
        <v>31833367228</v>
      </c>
      <c r="G45" s="1">
        <v>32643265335</v>
      </c>
      <c r="I45" s="1">
        <v>-809898106</v>
      </c>
      <c r="K45" s="1">
        <v>47943</v>
      </c>
      <c r="M45" s="1">
        <v>31833367228</v>
      </c>
      <c r="O45" s="1">
        <v>28952323440</v>
      </c>
      <c r="Q45" s="1">
        <v>2881043788</v>
      </c>
    </row>
    <row r="46" spans="1:17" ht="24">
      <c r="A46" s="2" t="s">
        <v>66</v>
      </c>
      <c r="C46" s="1">
        <v>911000</v>
      </c>
      <c r="E46" s="1">
        <v>852541448850</v>
      </c>
      <c r="G46" s="1">
        <v>852086031409</v>
      </c>
      <c r="I46" s="1">
        <v>455417441</v>
      </c>
      <c r="K46" s="1">
        <v>911000</v>
      </c>
      <c r="M46" s="1">
        <v>852541448850</v>
      </c>
      <c r="O46" s="1">
        <v>895078503830</v>
      </c>
      <c r="Q46" s="1">
        <v>-42537054980</v>
      </c>
    </row>
    <row r="47" spans="1:17" ht="24">
      <c r="A47" s="2" t="s">
        <v>82</v>
      </c>
      <c r="C47" s="1">
        <v>790029</v>
      </c>
      <c r="E47" s="1">
        <v>774088091098</v>
      </c>
      <c r="G47" s="1">
        <v>769427764836</v>
      </c>
      <c r="I47" s="1">
        <v>4660326262</v>
      </c>
      <c r="K47" s="1">
        <v>790029</v>
      </c>
      <c r="M47" s="1">
        <v>774088091098</v>
      </c>
      <c r="O47" s="1">
        <v>696713927598</v>
      </c>
      <c r="Q47" s="1">
        <v>77374163500</v>
      </c>
    </row>
    <row r="48" spans="1:17" ht="23.25" thickBot="1">
      <c r="C48" s="3">
        <f>SUM(C8:C47)</f>
        <v>75945175</v>
      </c>
      <c r="E48" s="3">
        <f>SUM(E8:E47)</f>
        <v>3315336948742</v>
      </c>
      <c r="G48" s="3">
        <f>SUM(G8:G47)</f>
        <v>3380770942655</v>
      </c>
      <c r="I48" s="3">
        <f>SUM(I8:I47)</f>
        <v>-65433993890</v>
      </c>
      <c r="K48" s="3">
        <f>SUM(K8:K47)</f>
        <v>75945175</v>
      </c>
      <c r="M48" s="3">
        <f>SUM(M8:M47)</f>
        <v>3315336948742</v>
      </c>
      <c r="O48" s="3">
        <f>SUM(O8:O47)</f>
        <v>3208696326576</v>
      </c>
      <c r="Q48" s="3">
        <f>SUM(Q8:Q47)</f>
        <v>106640622179</v>
      </c>
    </row>
    <row r="49" ht="23.25" thickTop="1"/>
  </sheetData>
  <sheetProtection algorithmName="SHA-512" hashValue="aOxiKSIUtCkl+VnT5xI6LYPG8lTPneqabIVbm5pxOceXOzeeLtn6RuvaaFA1tPblLbX9YJRRIKxEZ5ky+1dXEA==" saltValue="mXQz2FBZktK0LdCVuxK+dA==" spinCount="100000" sheet="1" formatCells="0" formatColumns="0" formatRows="0" insertColumns="0" insertRows="0" insertHyperlinks="0" deleteColumns="0" deleteRows="0" sort="0" autoFilter="0" pivotTables="0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view="pageBreakPreview" zoomScale="60" zoomScaleNormal="100" workbookViewId="0">
      <selection activeCell="Q40" sqref="Q40"/>
    </sheetView>
  </sheetViews>
  <sheetFormatPr defaultRowHeight="22.5"/>
  <cols>
    <col min="1" max="1" width="37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24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24">
      <c r="A7" s="11" t="s">
        <v>3</v>
      </c>
      <c r="C7" s="11" t="s">
        <v>7</v>
      </c>
      <c r="E7" s="11" t="s">
        <v>174</v>
      </c>
      <c r="G7" s="11" t="s">
        <v>175</v>
      </c>
      <c r="I7" s="11" t="s">
        <v>177</v>
      </c>
      <c r="K7" s="11" t="s">
        <v>7</v>
      </c>
      <c r="M7" s="11" t="s">
        <v>174</v>
      </c>
      <c r="O7" s="11" t="s">
        <v>175</v>
      </c>
      <c r="Q7" s="11" t="s">
        <v>177</v>
      </c>
    </row>
    <row r="8" spans="1:17" ht="24">
      <c r="A8" s="2" t="s">
        <v>32</v>
      </c>
      <c r="C8" s="1">
        <v>1400000</v>
      </c>
      <c r="E8" s="1">
        <v>73104425719</v>
      </c>
      <c r="G8" s="1">
        <v>71263181673</v>
      </c>
      <c r="I8" s="1">
        <v>1841244046</v>
      </c>
      <c r="K8" s="1">
        <v>1400000</v>
      </c>
      <c r="M8" s="1">
        <v>73104425719</v>
      </c>
      <c r="O8" s="1">
        <v>71263181673</v>
      </c>
      <c r="Q8" s="1">
        <v>1841244046</v>
      </c>
    </row>
    <row r="9" spans="1:17" ht="24">
      <c r="A9" s="2" t="s">
        <v>178</v>
      </c>
      <c r="C9" s="1">
        <v>0</v>
      </c>
      <c r="E9" s="1">
        <v>0</v>
      </c>
      <c r="G9" s="1">
        <v>0</v>
      </c>
      <c r="I9" s="1">
        <v>0</v>
      </c>
      <c r="K9" s="1">
        <v>700000</v>
      </c>
      <c r="M9" s="1">
        <v>20584200000</v>
      </c>
      <c r="O9" s="1">
        <v>20584200000</v>
      </c>
      <c r="Q9" s="1">
        <v>0</v>
      </c>
    </row>
    <row r="10" spans="1:17" ht="24">
      <c r="A10" s="2" t="s">
        <v>42</v>
      </c>
      <c r="C10" s="1">
        <v>0</v>
      </c>
      <c r="E10" s="1">
        <v>0</v>
      </c>
      <c r="G10" s="1">
        <v>0</v>
      </c>
      <c r="I10" s="1">
        <v>0</v>
      </c>
      <c r="K10" s="1">
        <v>6900000</v>
      </c>
      <c r="M10" s="1">
        <v>30014743820</v>
      </c>
      <c r="O10" s="1">
        <v>38204323660</v>
      </c>
      <c r="Q10" s="1">
        <v>-8189579840</v>
      </c>
    </row>
    <row r="11" spans="1:17" ht="24">
      <c r="A11" s="2" t="s">
        <v>151</v>
      </c>
      <c r="C11" s="1">
        <v>0</v>
      </c>
      <c r="E11" s="1">
        <v>0</v>
      </c>
      <c r="G11" s="1">
        <v>0</v>
      </c>
      <c r="I11" s="1">
        <v>0</v>
      </c>
      <c r="K11" s="1">
        <v>403700</v>
      </c>
      <c r="M11" s="1">
        <v>411754000000</v>
      </c>
      <c r="O11" s="1">
        <v>411699365962</v>
      </c>
      <c r="Q11" s="1">
        <v>54634038</v>
      </c>
    </row>
    <row r="12" spans="1:17" ht="24">
      <c r="A12" s="2" t="s">
        <v>149</v>
      </c>
      <c r="C12" s="1">
        <v>0</v>
      </c>
      <c r="E12" s="1">
        <v>0</v>
      </c>
      <c r="G12" s="1">
        <v>0</v>
      </c>
      <c r="I12" s="1">
        <v>0</v>
      </c>
      <c r="K12" s="1">
        <v>150000</v>
      </c>
      <c r="M12" s="1">
        <v>155521806570</v>
      </c>
      <c r="O12" s="1">
        <v>149972812500</v>
      </c>
      <c r="Q12" s="1">
        <v>5548994070</v>
      </c>
    </row>
    <row r="13" spans="1:17" ht="24">
      <c r="A13" s="2" t="s">
        <v>73</v>
      </c>
      <c r="C13" s="1">
        <v>0</v>
      </c>
      <c r="E13" s="1">
        <v>0</v>
      </c>
      <c r="G13" s="1">
        <v>0</v>
      </c>
      <c r="I13" s="1">
        <v>0</v>
      </c>
      <c r="K13" s="1">
        <v>300000</v>
      </c>
      <c r="M13" s="1">
        <v>299980625000</v>
      </c>
      <c r="O13" s="1">
        <v>299945625000</v>
      </c>
      <c r="Q13" s="1">
        <v>35000000</v>
      </c>
    </row>
    <row r="14" spans="1:17" ht="24">
      <c r="A14" s="2" t="s">
        <v>53</v>
      </c>
      <c r="C14" s="1">
        <v>0</v>
      </c>
      <c r="E14" s="1">
        <v>0</v>
      </c>
      <c r="G14" s="1">
        <v>0</v>
      </c>
      <c r="I14" s="1">
        <v>0</v>
      </c>
      <c r="K14" s="1">
        <v>9495482</v>
      </c>
      <c r="M14" s="1">
        <v>2810662672</v>
      </c>
      <c r="O14" s="1">
        <v>2813557644</v>
      </c>
      <c r="Q14" s="1">
        <v>-2894972</v>
      </c>
    </row>
    <row r="15" spans="1:17" ht="23.25" thickBot="1">
      <c r="C15" s="3">
        <f>SUM(C8:C14)</f>
        <v>1400000</v>
      </c>
      <c r="E15" s="3">
        <f>SUM(E8:E14)</f>
        <v>73104425719</v>
      </c>
      <c r="G15" s="3">
        <f>SUM(G8:G14)</f>
        <v>71263181673</v>
      </c>
      <c r="I15" s="3">
        <f>SUM(I8:I14)</f>
        <v>1841244046</v>
      </c>
      <c r="K15" s="3">
        <f>SUM(K8:K14)</f>
        <v>19349182</v>
      </c>
      <c r="M15" s="3">
        <f>SUM(M8:M14)</f>
        <v>993770463781</v>
      </c>
      <c r="O15" s="3">
        <f>SUM(O8:O14)</f>
        <v>994483066439</v>
      </c>
      <c r="Q15" s="3">
        <f>SUM(Q8:Q14)</f>
        <v>-712602658</v>
      </c>
    </row>
    <row r="16" spans="1:17" ht="23.25" thickTop="1"/>
  </sheetData>
  <sheetProtection algorithmName="SHA-512" hashValue="iF9qzr7qu+WeITp7DZnvRXsvIH9YDV3DGUwkeL2GFnZRiaxEeAuVkPQg84F2gvuibqjW27xXjNllKwnAybuQHA==" saltValue="1zw10QLZzm8zK3baquBbTQ==" spinCount="100000" sheet="1" formatCells="0" formatColumns="0" formatRows="0" insertColumns="0" insertRows="0" insertHyperlinks="0" deleteColumns="0" deleteRows="0" sort="0" autoFilter="0" pivotTables="0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rightToLeft="1" view="pageBreakPreview" topLeftCell="A22" zoomScale="60" zoomScaleNormal="100" workbookViewId="0">
      <selection activeCell="U24" sqref="U24"/>
    </sheetView>
  </sheetViews>
  <sheetFormatPr defaultRowHeight="22.5"/>
  <cols>
    <col min="1" max="1" width="32.1406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6" style="1" bestFit="1" customWidth="1"/>
    <col min="8" max="8" width="1" style="1" customWidth="1"/>
    <col min="9" max="9" width="18.85546875" style="1" bestFit="1" customWidth="1"/>
    <col min="10" max="10" width="1" style="1" customWidth="1"/>
    <col min="11" max="11" width="20.42578125" style="4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20.42578125" style="4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24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6" spans="1:21" ht="24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J6" s="11" t="s">
        <v>142</v>
      </c>
      <c r="K6" s="11" t="s">
        <v>142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  <c r="T6" s="11" t="s">
        <v>143</v>
      </c>
      <c r="U6" s="11" t="s">
        <v>143</v>
      </c>
    </row>
    <row r="7" spans="1:21" ht="24">
      <c r="A7" s="11" t="s">
        <v>3</v>
      </c>
      <c r="C7" s="11" t="s">
        <v>179</v>
      </c>
      <c r="E7" s="11" t="s">
        <v>180</v>
      </c>
      <c r="G7" s="11" t="s">
        <v>181</v>
      </c>
      <c r="I7" s="11" t="s">
        <v>94</v>
      </c>
      <c r="K7" s="13" t="s">
        <v>182</v>
      </c>
      <c r="M7" s="11" t="s">
        <v>179</v>
      </c>
      <c r="O7" s="11" t="s">
        <v>180</v>
      </c>
      <c r="Q7" s="11" t="s">
        <v>181</v>
      </c>
      <c r="S7" s="11" t="s">
        <v>94</v>
      </c>
      <c r="U7" s="13" t="s">
        <v>182</v>
      </c>
    </row>
    <row r="8" spans="1:21" ht="24">
      <c r="A8" s="2" t="s">
        <v>32</v>
      </c>
      <c r="C8" s="1">
        <v>0</v>
      </c>
      <c r="E8" s="1">
        <v>1637931573</v>
      </c>
      <c r="G8" s="1">
        <v>1841244046</v>
      </c>
      <c r="I8" s="1">
        <v>3479175619</v>
      </c>
      <c r="K8" s="4">
        <f>I8/$I$43</f>
        <v>-4.4937183584109183E-2</v>
      </c>
      <c r="M8" s="1">
        <v>0</v>
      </c>
      <c r="O8" s="1">
        <v>1156183548</v>
      </c>
      <c r="Q8" s="1">
        <v>1841244046</v>
      </c>
      <c r="S8" s="1">
        <v>2997427594</v>
      </c>
      <c r="U8" s="4">
        <f>S8/$S$43</f>
        <v>4.5419107421455281E-2</v>
      </c>
    </row>
    <row r="9" spans="1:21" ht="24">
      <c r="A9" s="2" t="s">
        <v>178</v>
      </c>
      <c r="C9" s="1">
        <v>0</v>
      </c>
      <c r="E9" s="1">
        <v>0</v>
      </c>
      <c r="G9" s="1">
        <v>0</v>
      </c>
      <c r="I9" s="1">
        <v>0</v>
      </c>
      <c r="K9" s="4">
        <f t="shared" ref="K9:K42" si="0">I9/$I$43</f>
        <v>0</v>
      </c>
      <c r="M9" s="1">
        <v>0</v>
      </c>
      <c r="O9" s="1">
        <v>0</v>
      </c>
      <c r="Q9" s="1">
        <v>0</v>
      </c>
      <c r="S9" s="1">
        <v>0</v>
      </c>
      <c r="U9" s="4">
        <f t="shared" ref="U9:U42" si="1">S9/$S$43</f>
        <v>0</v>
      </c>
    </row>
    <row r="10" spans="1:21" ht="24">
      <c r="A10" s="2" t="s">
        <v>42</v>
      </c>
      <c r="C10" s="1">
        <v>0</v>
      </c>
      <c r="E10" s="1">
        <v>5571786310</v>
      </c>
      <c r="G10" s="1">
        <v>0</v>
      </c>
      <c r="I10" s="1">
        <v>5571786310</v>
      </c>
      <c r="K10" s="4">
        <f t="shared" si="0"/>
        <v>-7.1965434264528949E-2</v>
      </c>
      <c r="M10" s="1">
        <v>5906722340</v>
      </c>
      <c r="O10" s="1">
        <v>-6886477450</v>
      </c>
      <c r="Q10" s="1">
        <v>-8189579840</v>
      </c>
      <c r="S10" s="1">
        <v>-9169334950</v>
      </c>
      <c r="U10" s="4">
        <f t="shared" si="1"/>
        <v>-0.13894013984224177</v>
      </c>
    </row>
    <row r="11" spans="1:21" ht="24">
      <c r="A11" s="2" t="s">
        <v>44</v>
      </c>
      <c r="C11" s="1">
        <v>0</v>
      </c>
      <c r="E11" s="1">
        <v>-1287098742</v>
      </c>
      <c r="G11" s="1">
        <v>0</v>
      </c>
      <c r="I11" s="1">
        <v>-1287098742</v>
      </c>
      <c r="K11" s="4">
        <f t="shared" si="0"/>
        <v>1.6624223320107712E-2</v>
      </c>
      <c r="M11" s="1">
        <v>79155508</v>
      </c>
      <c r="O11" s="1">
        <v>-1339296984</v>
      </c>
      <c r="Q11" s="1">
        <v>0</v>
      </c>
      <c r="S11" s="1">
        <v>-1260141476</v>
      </c>
      <c r="U11" s="4">
        <f t="shared" si="1"/>
        <v>-1.9094539991305361E-2</v>
      </c>
    </row>
    <row r="12" spans="1:21" ht="24">
      <c r="A12" s="2" t="s">
        <v>35</v>
      </c>
      <c r="C12" s="1">
        <v>0</v>
      </c>
      <c r="E12" s="1">
        <v>-608050125</v>
      </c>
      <c r="G12" s="1">
        <v>0</v>
      </c>
      <c r="I12" s="1">
        <v>-608050125</v>
      </c>
      <c r="K12" s="4">
        <f t="shared" si="0"/>
        <v>7.8536018550621894E-3</v>
      </c>
      <c r="M12" s="1">
        <v>81332231</v>
      </c>
      <c r="O12" s="1">
        <v>-538827217</v>
      </c>
      <c r="Q12" s="1">
        <v>0</v>
      </c>
      <c r="S12" s="1">
        <v>-457494986</v>
      </c>
      <c r="U12" s="4">
        <f t="shared" si="1"/>
        <v>-6.932282186066771E-3</v>
      </c>
    </row>
    <row r="13" spans="1:21" ht="24">
      <c r="A13" s="2" t="s">
        <v>45</v>
      </c>
      <c r="C13" s="1">
        <v>0</v>
      </c>
      <c r="E13" s="1">
        <v>-5964298011</v>
      </c>
      <c r="G13" s="1">
        <v>0</v>
      </c>
      <c r="I13" s="1">
        <v>-5964298011</v>
      </c>
      <c r="K13" s="4">
        <f t="shared" si="0"/>
        <v>7.7035132462695111E-2</v>
      </c>
      <c r="M13" s="1">
        <v>748260885</v>
      </c>
      <c r="O13" s="1">
        <v>864823212</v>
      </c>
      <c r="Q13" s="1">
        <v>0</v>
      </c>
      <c r="S13" s="1">
        <v>1613084097</v>
      </c>
      <c r="U13" s="4">
        <f t="shared" si="1"/>
        <v>2.4442572033479517E-2</v>
      </c>
    </row>
    <row r="14" spans="1:21" ht="24">
      <c r="A14" s="2" t="s">
        <v>23</v>
      </c>
      <c r="C14" s="1">
        <v>0</v>
      </c>
      <c r="E14" s="1">
        <v>-216977217</v>
      </c>
      <c r="G14" s="1">
        <v>0</v>
      </c>
      <c r="I14" s="1">
        <v>-216977217</v>
      </c>
      <c r="K14" s="4">
        <f t="shared" si="0"/>
        <v>2.8024871698487538E-3</v>
      </c>
      <c r="M14" s="1">
        <v>107588630</v>
      </c>
      <c r="O14" s="1">
        <v>-26997165</v>
      </c>
      <c r="Q14" s="1">
        <v>0</v>
      </c>
      <c r="S14" s="1">
        <v>80591465</v>
      </c>
      <c r="U14" s="4">
        <f t="shared" si="1"/>
        <v>1.221177923835265E-3</v>
      </c>
    </row>
    <row r="15" spans="1:21" ht="24">
      <c r="A15" s="2" t="s">
        <v>43</v>
      </c>
      <c r="C15" s="1">
        <v>0</v>
      </c>
      <c r="E15" s="1">
        <v>-5284190721</v>
      </c>
      <c r="G15" s="1">
        <v>0</v>
      </c>
      <c r="I15" s="1">
        <v>-5284190721</v>
      </c>
      <c r="K15" s="4">
        <f t="shared" si="0"/>
        <v>6.8250837131146061E-2</v>
      </c>
      <c r="M15" s="1">
        <v>3256173416</v>
      </c>
      <c r="O15" s="1">
        <v>11226794984</v>
      </c>
      <c r="Q15" s="1">
        <v>0</v>
      </c>
      <c r="S15" s="1">
        <v>14482968400</v>
      </c>
      <c r="U15" s="4">
        <f t="shared" si="1"/>
        <v>0.21945600916528507</v>
      </c>
    </row>
    <row r="16" spans="1:21" ht="24">
      <c r="A16" s="2" t="s">
        <v>20</v>
      </c>
      <c r="C16" s="1">
        <v>0</v>
      </c>
      <c r="E16" s="1">
        <v>-91601707</v>
      </c>
      <c r="G16" s="1">
        <v>0</v>
      </c>
      <c r="I16" s="1">
        <v>-91601707</v>
      </c>
      <c r="K16" s="4">
        <f t="shared" si="0"/>
        <v>1.1831316308372817E-3</v>
      </c>
      <c r="M16" s="1">
        <v>16005000</v>
      </c>
      <c r="O16" s="1">
        <v>-57853709</v>
      </c>
      <c r="Q16" s="1">
        <v>0</v>
      </c>
      <c r="S16" s="1">
        <v>-41848709</v>
      </c>
      <c r="U16" s="4">
        <f t="shared" si="1"/>
        <v>-6.3412074184041912E-4</v>
      </c>
    </row>
    <row r="17" spans="1:21" ht="24">
      <c r="A17" s="2" t="s">
        <v>18</v>
      </c>
      <c r="C17" s="1">
        <v>0</v>
      </c>
      <c r="E17" s="1">
        <v>-471935177</v>
      </c>
      <c r="G17" s="1">
        <v>0</v>
      </c>
      <c r="I17" s="1">
        <v>-471935177</v>
      </c>
      <c r="K17" s="4">
        <f t="shared" si="0"/>
        <v>6.0955352678470423E-3</v>
      </c>
      <c r="M17" s="1">
        <v>2218060</v>
      </c>
      <c r="O17" s="1">
        <v>-565167127</v>
      </c>
      <c r="Q17" s="1">
        <v>0</v>
      </c>
      <c r="S17" s="1">
        <v>-562949067</v>
      </c>
      <c r="U17" s="4">
        <f t="shared" si="1"/>
        <v>-8.5301957578765887E-3</v>
      </c>
    </row>
    <row r="18" spans="1:21" ht="24">
      <c r="A18" s="2" t="s">
        <v>19</v>
      </c>
      <c r="C18" s="1">
        <v>0</v>
      </c>
      <c r="E18" s="1">
        <v>-142298257</v>
      </c>
      <c r="G18" s="1">
        <v>0</v>
      </c>
      <c r="I18" s="1">
        <v>-142298257</v>
      </c>
      <c r="K18" s="4">
        <f t="shared" si="0"/>
        <v>1.8379304751352794E-3</v>
      </c>
      <c r="M18" s="1">
        <v>3429530</v>
      </c>
      <c r="O18" s="1">
        <v>-172914997</v>
      </c>
      <c r="Q18" s="1">
        <v>0</v>
      </c>
      <c r="S18" s="1">
        <v>-169485467</v>
      </c>
      <c r="U18" s="4">
        <f t="shared" si="1"/>
        <v>-2.5681616621724191E-3</v>
      </c>
    </row>
    <row r="19" spans="1:21" ht="24">
      <c r="A19" s="2" t="s">
        <v>36</v>
      </c>
      <c r="C19" s="1">
        <v>0</v>
      </c>
      <c r="E19" s="1">
        <v>-221871960</v>
      </c>
      <c r="G19" s="1">
        <v>0</v>
      </c>
      <c r="I19" s="1">
        <v>-221871960</v>
      </c>
      <c r="K19" s="4">
        <f t="shared" si="0"/>
        <v>2.8657078832806486E-3</v>
      </c>
      <c r="M19" s="1">
        <v>22516524</v>
      </c>
      <c r="O19" s="1">
        <v>-130618170</v>
      </c>
      <c r="Q19" s="1">
        <v>0</v>
      </c>
      <c r="S19" s="1">
        <v>-108101646</v>
      </c>
      <c r="U19" s="4">
        <f t="shared" si="1"/>
        <v>-1.638031317900162E-3</v>
      </c>
    </row>
    <row r="20" spans="1:21" ht="24">
      <c r="A20" s="2" t="s">
        <v>30</v>
      </c>
      <c r="C20" s="1">
        <v>0</v>
      </c>
      <c r="E20" s="1">
        <v>-139415512</v>
      </c>
      <c r="G20" s="1">
        <v>0</v>
      </c>
      <c r="I20" s="1">
        <v>-139415512</v>
      </c>
      <c r="K20" s="4">
        <f t="shared" si="0"/>
        <v>1.8006968153614718E-3</v>
      </c>
      <c r="M20" s="1">
        <v>143249402</v>
      </c>
      <c r="O20" s="1">
        <v>85339192</v>
      </c>
      <c r="Q20" s="1">
        <v>0</v>
      </c>
      <c r="S20" s="1">
        <v>228588594</v>
      </c>
      <c r="U20" s="4">
        <f t="shared" si="1"/>
        <v>3.4637333448814004E-3</v>
      </c>
    </row>
    <row r="21" spans="1:21" ht="24">
      <c r="A21" s="2" t="s">
        <v>39</v>
      </c>
      <c r="C21" s="1">
        <v>0</v>
      </c>
      <c r="E21" s="1">
        <v>-3697866000</v>
      </c>
      <c r="G21" s="1">
        <v>0</v>
      </c>
      <c r="I21" s="1">
        <v>-3697866000</v>
      </c>
      <c r="K21" s="4">
        <f t="shared" si="0"/>
        <v>4.7761798054677472E-2</v>
      </c>
      <c r="M21" s="1">
        <v>610594796</v>
      </c>
      <c r="O21" s="1">
        <v>882466504</v>
      </c>
      <c r="Q21" s="1">
        <v>0</v>
      </c>
      <c r="S21" s="1">
        <v>1493061300</v>
      </c>
      <c r="U21" s="4">
        <f t="shared" si="1"/>
        <v>2.2623903145237299E-2</v>
      </c>
    </row>
    <row r="22" spans="1:21" ht="24">
      <c r="A22" s="2" t="s">
        <v>16</v>
      </c>
      <c r="C22" s="1">
        <v>0</v>
      </c>
      <c r="E22" s="1">
        <v>-107655615</v>
      </c>
      <c r="G22" s="1">
        <v>0</v>
      </c>
      <c r="I22" s="1">
        <v>-107655615</v>
      </c>
      <c r="K22" s="4">
        <f t="shared" si="0"/>
        <v>1.3904846046563361E-3</v>
      </c>
      <c r="M22" s="1">
        <v>70000000</v>
      </c>
      <c r="O22" s="1">
        <v>-1147034295</v>
      </c>
      <c r="Q22" s="1">
        <v>0</v>
      </c>
      <c r="S22" s="1">
        <v>-1077034295</v>
      </c>
      <c r="U22" s="4">
        <f t="shared" si="1"/>
        <v>-1.6319972645583231E-2</v>
      </c>
    </row>
    <row r="23" spans="1:21" ht="24">
      <c r="A23" s="2" t="s">
        <v>29</v>
      </c>
      <c r="C23" s="1">
        <v>0</v>
      </c>
      <c r="E23" s="1">
        <v>-1131406333</v>
      </c>
      <c r="G23" s="1">
        <v>0</v>
      </c>
      <c r="I23" s="1">
        <v>-1131406333</v>
      </c>
      <c r="K23" s="4">
        <f t="shared" si="0"/>
        <v>1.4613293395306691E-2</v>
      </c>
      <c r="M23" s="1">
        <v>89172775</v>
      </c>
      <c r="O23" s="1">
        <v>-9636488018</v>
      </c>
      <c r="Q23" s="1">
        <v>0</v>
      </c>
      <c r="S23" s="1">
        <v>-9547315243</v>
      </c>
      <c r="U23" s="4">
        <f t="shared" si="1"/>
        <v>-0.14466756010264262</v>
      </c>
    </row>
    <row r="24" spans="1:21" ht="24">
      <c r="A24" s="2" t="s">
        <v>15</v>
      </c>
      <c r="C24" s="1">
        <v>0</v>
      </c>
      <c r="E24" s="1">
        <v>-19758135420</v>
      </c>
      <c r="G24" s="1">
        <v>0</v>
      </c>
      <c r="I24" s="1">
        <v>-19758135420</v>
      </c>
      <c r="K24" s="4">
        <f t="shared" si="0"/>
        <v>0.25519693625107293</v>
      </c>
      <c r="M24" s="1">
        <v>2521372788</v>
      </c>
      <c r="O24" s="1">
        <v>-15318807525</v>
      </c>
      <c r="Q24" s="1">
        <v>0</v>
      </c>
      <c r="S24" s="1">
        <v>-12797434737</v>
      </c>
      <c r="U24" s="4">
        <f t="shared" si="1"/>
        <v>-0.19391563092378283</v>
      </c>
    </row>
    <row r="25" spans="1:21" ht="24">
      <c r="A25" s="2" t="s">
        <v>24</v>
      </c>
      <c r="C25" s="1">
        <v>0</v>
      </c>
      <c r="E25" s="1">
        <v>-73197706</v>
      </c>
      <c r="G25" s="1">
        <v>0</v>
      </c>
      <c r="I25" s="1">
        <v>-73197706</v>
      </c>
      <c r="K25" s="4">
        <f t="shared" si="0"/>
        <v>9.454247536383562E-4</v>
      </c>
      <c r="M25" s="1">
        <v>23011200</v>
      </c>
      <c r="O25" s="1">
        <v>139533129</v>
      </c>
      <c r="Q25" s="1">
        <v>0</v>
      </c>
      <c r="S25" s="1">
        <v>162544329</v>
      </c>
      <c r="U25" s="4">
        <f t="shared" si="1"/>
        <v>2.4629847120835472E-3</v>
      </c>
    </row>
    <row r="26" spans="1:21" ht="24">
      <c r="A26" s="2" t="s">
        <v>34</v>
      </c>
      <c r="C26" s="1">
        <v>0</v>
      </c>
      <c r="E26" s="1">
        <v>-4832776979</v>
      </c>
      <c r="G26" s="1">
        <v>0</v>
      </c>
      <c r="I26" s="1">
        <v>-4832776979</v>
      </c>
      <c r="K26" s="4">
        <f t="shared" si="0"/>
        <v>6.2420357610116828E-2</v>
      </c>
      <c r="M26" s="1">
        <v>951811680</v>
      </c>
      <c r="O26" s="1">
        <v>62473986</v>
      </c>
      <c r="Q26" s="1">
        <v>0</v>
      </c>
      <c r="S26" s="1">
        <v>1014285666</v>
      </c>
      <c r="U26" s="4">
        <f t="shared" si="1"/>
        <v>1.5369161781359218E-2</v>
      </c>
    </row>
    <row r="27" spans="1:21" ht="24">
      <c r="A27" s="2" t="s">
        <v>22</v>
      </c>
      <c r="C27" s="1">
        <v>0</v>
      </c>
      <c r="E27" s="1">
        <v>-897447812</v>
      </c>
      <c r="G27" s="1">
        <v>0</v>
      </c>
      <c r="I27" s="1">
        <v>-897447812</v>
      </c>
      <c r="K27" s="4">
        <f t="shared" si="0"/>
        <v>1.1591474964575826E-2</v>
      </c>
      <c r="M27" s="1">
        <v>592066029</v>
      </c>
      <c r="O27" s="1">
        <v>-2124166256</v>
      </c>
      <c r="Q27" s="1">
        <v>0</v>
      </c>
      <c r="S27" s="1">
        <v>-1532100227</v>
      </c>
      <c r="U27" s="4">
        <f t="shared" si="1"/>
        <v>-2.3215448116191934E-2</v>
      </c>
    </row>
    <row r="28" spans="1:21" ht="24">
      <c r="A28" s="2" t="s">
        <v>26</v>
      </c>
      <c r="C28" s="1">
        <v>0</v>
      </c>
      <c r="E28" s="1">
        <v>-5412602250</v>
      </c>
      <c r="G28" s="1">
        <v>0</v>
      </c>
      <c r="I28" s="1">
        <v>-5412602250</v>
      </c>
      <c r="K28" s="4">
        <f t="shared" si="0"/>
        <v>6.9909406023580339E-2</v>
      </c>
      <c r="M28" s="1">
        <v>4649681529</v>
      </c>
      <c r="O28" s="1">
        <v>20626537500</v>
      </c>
      <c r="Q28" s="1">
        <v>0</v>
      </c>
      <c r="S28" s="1">
        <v>25276219029</v>
      </c>
      <c r="U28" s="4">
        <f t="shared" si="1"/>
        <v>0.38300284870413559</v>
      </c>
    </row>
    <row r="29" spans="1:21" ht="24">
      <c r="A29" s="2" t="s">
        <v>27</v>
      </c>
      <c r="C29" s="1">
        <v>0</v>
      </c>
      <c r="E29" s="1">
        <v>-306811130</v>
      </c>
      <c r="G29" s="1">
        <v>0</v>
      </c>
      <c r="I29" s="1">
        <v>-306811130</v>
      </c>
      <c r="K29" s="4">
        <f t="shared" si="0"/>
        <v>3.96278589651096E-3</v>
      </c>
      <c r="M29" s="1">
        <v>3929562</v>
      </c>
      <c r="O29" s="1">
        <v>-404211489</v>
      </c>
      <c r="Q29" s="1">
        <v>0</v>
      </c>
      <c r="S29" s="1">
        <v>-400281927</v>
      </c>
      <c r="U29" s="4">
        <f t="shared" si="1"/>
        <v>-6.0653501281139272E-3</v>
      </c>
    </row>
    <row r="30" spans="1:21" ht="24">
      <c r="A30" s="2" t="s">
        <v>28</v>
      </c>
      <c r="C30" s="1">
        <v>0</v>
      </c>
      <c r="E30" s="1">
        <v>-2859767792</v>
      </c>
      <c r="G30" s="1">
        <v>0</v>
      </c>
      <c r="I30" s="1">
        <v>-2859767792</v>
      </c>
      <c r="K30" s="4">
        <f t="shared" si="0"/>
        <v>3.6936885156134622E-2</v>
      </c>
      <c r="M30" s="1">
        <v>1334367306</v>
      </c>
      <c r="O30" s="1">
        <v>2727092896</v>
      </c>
      <c r="Q30" s="1">
        <v>0</v>
      </c>
      <c r="S30" s="1">
        <v>4061460202</v>
      </c>
      <c r="U30" s="4">
        <f t="shared" si="1"/>
        <v>6.1542069463781504E-2</v>
      </c>
    </row>
    <row r="31" spans="1:21" ht="24">
      <c r="A31" s="2" t="s">
        <v>25</v>
      </c>
      <c r="C31" s="1">
        <v>0</v>
      </c>
      <c r="E31" s="1">
        <v>-3757509000</v>
      </c>
      <c r="G31" s="1">
        <v>0</v>
      </c>
      <c r="I31" s="1">
        <v>-3757509000</v>
      </c>
      <c r="K31" s="4">
        <f t="shared" si="0"/>
        <v>4.853214963620453E-2</v>
      </c>
      <c r="M31" s="1">
        <v>1247863248</v>
      </c>
      <c r="O31" s="1">
        <v>-4951551850</v>
      </c>
      <c r="Q31" s="1">
        <v>0</v>
      </c>
      <c r="S31" s="1">
        <v>-3703688602</v>
      </c>
      <c r="U31" s="4">
        <f t="shared" si="1"/>
        <v>-5.612086537355656E-2</v>
      </c>
    </row>
    <row r="32" spans="1:21" ht="24">
      <c r="A32" s="2" t="s">
        <v>38</v>
      </c>
      <c r="C32" s="1">
        <v>0</v>
      </c>
      <c r="E32" s="1">
        <v>-30133977310</v>
      </c>
      <c r="G32" s="1">
        <v>0</v>
      </c>
      <c r="I32" s="1">
        <v>-30133977310</v>
      </c>
      <c r="K32" s="4">
        <f t="shared" si="0"/>
        <v>0.38921176128730817</v>
      </c>
      <c r="M32" s="1">
        <v>8051314320</v>
      </c>
      <c r="O32" s="1">
        <v>43760138474</v>
      </c>
      <c r="Q32" s="1">
        <v>0</v>
      </c>
      <c r="S32" s="1">
        <v>51811452794</v>
      </c>
      <c r="U32" s="4">
        <f t="shared" si="1"/>
        <v>0.78508316425152169</v>
      </c>
    </row>
    <row r="33" spans="1:21" ht="24">
      <c r="A33" s="2" t="s">
        <v>41</v>
      </c>
      <c r="C33" s="1">
        <v>0</v>
      </c>
      <c r="E33" s="1">
        <v>-22863150</v>
      </c>
      <c r="G33" s="1">
        <v>0</v>
      </c>
      <c r="I33" s="1">
        <v>-22863150</v>
      </c>
      <c r="K33" s="4">
        <f t="shared" si="0"/>
        <v>2.953014395853715E-4</v>
      </c>
      <c r="M33" s="1">
        <v>0</v>
      </c>
      <c r="O33" s="1">
        <v>-338527526</v>
      </c>
      <c r="Q33" s="1">
        <v>0</v>
      </c>
      <c r="S33" s="1">
        <v>-338527526</v>
      </c>
      <c r="U33" s="4">
        <f t="shared" si="1"/>
        <v>-5.1296044979672311E-3</v>
      </c>
    </row>
    <row r="34" spans="1:21" ht="24">
      <c r="A34" s="2" t="s">
        <v>31</v>
      </c>
      <c r="C34" s="1">
        <v>0</v>
      </c>
      <c r="E34" s="1">
        <v>-587806615</v>
      </c>
      <c r="G34" s="1">
        <v>0</v>
      </c>
      <c r="I34" s="1">
        <v>-587806615</v>
      </c>
      <c r="K34" s="4">
        <f t="shared" si="0"/>
        <v>7.5921357996297191E-3</v>
      </c>
      <c r="M34" s="1">
        <v>0</v>
      </c>
      <c r="O34" s="1">
        <v>-1056426637</v>
      </c>
      <c r="Q34" s="1">
        <v>0</v>
      </c>
      <c r="S34" s="1">
        <v>-1056426637</v>
      </c>
      <c r="U34" s="4">
        <f t="shared" si="1"/>
        <v>-1.600771108027297E-2</v>
      </c>
    </row>
    <row r="35" spans="1:21" ht="24">
      <c r="A35" s="2" t="s">
        <v>17</v>
      </c>
      <c r="C35" s="1">
        <v>0</v>
      </c>
      <c r="E35" s="1">
        <v>-157740823</v>
      </c>
      <c r="G35" s="1">
        <v>0</v>
      </c>
      <c r="I35" s="1">
        <v>-157740823</v>
      </c>
      <c r="K35" s="4">
        <f t="shared" si="0"/>
        <v>2.0373873290986271E-3</v>
      </c>
      <c r="M35" s="1">
        <v>0</v>
      </c>
      <c r="O35" s="1">
        <v>-315834535</v>
      </c>
      <c r="Q35" s="1">
        <v>0</v>
      </c>
      <c r="S35" s="1">
        <v>-315834535</v>
      </c>
      <c r="U35" s="4">
        <f t="shared" si="1"/>
        <v>-4.7857445168266437E-3</v>
      </c>
    </row>
    <row r="36" spans="1:21" ht="24">
      <c r="A36" s="2" t="s">
        <v>33</v>
      </c>
      <c r="C36" s="1">
        <v>0</v>
      </c>
      <c r="E36" s="1">
        <v>-3458299949</v>
      </c>
      <c r="G36" s="1">
        <v>0</v>
      </c>
      <c r="I36" s="1">
        <v>-3458299949</v>
      </c>
      <c r="K36" s="4">
        <f t="shared" si="0"/>
        <v>4.4667552522627753E-2</v>
      </c>
      <c r="M36" s="1">
        <v>0</v>
      </c>
      <c r="O36" s="1">
        <v>154326262</v>
      </c>
      <c r="Q36" s="1">
        <v>0</v>
      </c>
      <c r="S36" s="1">
        <v>154326262</v>
      </c>
      <c r="U36" s="4">
        <f t="shared" si="1"/>
        <v>2.3384588457650837E-3</v>
      </c>
    </row>
    <row r="37" spans="1:21" ht="24">
      <c r="A37" s="2" t="s">
        <v>37</v>
      </c>
      <c r="C37" s="1">
        <v>0</v>
      </c>
      <c r="E37" s="1">
        <v>-44860839</v>
      </c>
      <c r="G37" s="1">
        <v>0</v>
      </c>
      <c r="I37" s="1">
        <v>-44860839</v>
      </c>
      <c r="K37" s="4">
        <f t="shared" si="0"/>
        <v>5.7942454726087945E-4</v>
      </c>
      <c r="M37" s="1">
        <v>0</v>
      </c>
      <c r="O37" s="1">
        <v>75898282</v>
      </c>
      <c r="Q37" s="1">
        <v>0</v>
      </c>
      <c r="S37" s="1">
        <v>75898282</v>
      </c>
      <c r="U37" s="4">
        <f t="shared" si="1"/>
        <v>1.1500635512138098E-3</v>
      </c>
    </row>
    <row r="38" spans="1:21" ht="24">
      <c r="A38" s="2" t="s">
        <v>46</v>
      </c>
      <c r="C38" s="1">
        <v>0</v>
      </c>
      <c r="E38" s="1">
        <v>528344734</v>
      </c>
      <c r="G38" s="1">
        <v>0</v>
      </c>
      <c r="I38" s="1">
        <v>528344734</v>
      </c>
      <c r="K38" s="4">
        <f t="shared" si="0"/>
        <v>-6.8241235589824745E-3</v>
      </c>
      <c r="M38" s="1">
        <v>0</v>
      </c>
      <c r="O38" s="1">
        <v>528344734</v>
      </c>
      <c r="Q38" s="1">
        <v>0</v>
      </c>
      <c r="S38" s="1">
        <v>528344734</v>
      </c>
      <c r="U38" s="4">
        <f t="shared" si="1"/>
        <v>8.0058468391834715E-3</v>
      </c>
    </row>
    <row r="39" spans="1:21" ht="24">
      <c r="A39" s="2" t="s">
        <v>21</v>
      </c>
      <c r="C39" s="1">
        <v>0</v>
      </c>
      <c r="E39" s="1">
        <v>-102090425</v>
      </c>
      <c r="G39" s="1">
        <v>0</v>
      </c>
      <c r="I39" s="1">
        <v>-102090425</v>
      </c>
      <c r="K39" s="4">
        <f t="shared" si="0"/>
        <v>1.3186043686186024E-3</v>
      </c>
      <c r="M39" s="1">
        <v>0</v>
      </c>
      <c r="O39" s="1">
        <v>-251926564</v>
      </c>
      <c r="Q39" s="1">
        <v>0</v>
      </c>
      <c r="S39" s="1">
        <v>-251926564</v>
      </c>
      <c r="U39" s="4">
        <f t="shared" si="1"/>
        <v>-3.817366496371198E-3</v>
      </c>
    </row>
    <row r="40" spans="1:21" ht="24">
      <c r="A40" s="2" t="s">
        <v>48</v>
      </c>
      <c r="C40" s="1">
        <v>0</v>
      </c>
      <c r="E40" s="1">
        <v>3571540487</v>
      </c>
      <c r="G40" s="1">
        <v>0</v>
      </c>
      <c r="I40" s="1">
        <v>3571540487</v>
      </c>
      <c r="K40" s="4">
        <f t="shared" si="0"/>
        <v>-4.6130172235607898E-2</v>
      </c>
      <c r="M40" s="1">
        <v>0</v>
      </c>
      <c r="O40" s="1">
        <v>3571540487</v>
      </c>
      <c r="Q40" s="1">
        <v>0</v>
      </c>
      <c r="S40" s="1">
        <v>3571540487</v>
      </c>
      <c r="U40" s="4">
        <f t="shared" si="1"/>
        <v>5.4118465234603334E-2</v>
      </c>
    </row>
    <row r="41" spans="1:21" ht="24">
      <c r="A41" s="2" t="s">
        <v>47</v>
      </c>
      <c r="C41" s="1">
        <v>0</v>
      </c>
      <c r="E41" s="1">
        <v>1220346278</v>
      </c>
      <c r="G41" s="1">
        <v>0</v>
      </c>
      <c r="I41" s="1">
        <v>1220346278</v>
      </c>
      <c r="K41" s="4">
        <f t="shared" si="0"/>
        <v>-1.5762045592407431E-2</v>
      </c>
      <c r="M41" s="1">
        <v>0</v>
      </c>
      <c r="O41" s="1">
        <v>1220346278</v>
      </c>
      <c r="Q41" s="1">
        <v>0</v>
      </c>
      <c r="S41" s="1">
        <v>1220346278</v>
      </c>
      <c r="U41" s="4">
        <f t="shared" si="1"/>
        <v>1.8491535476221125E-2</v>
      </c>
    </row>
    <row r="42" spans="1:21" ht="24">
      <c r="A42" s="2" t="s">
        <v>40</v>
      </c>
      <c r="C42" s="1">
        <v>0</v>
      </c>
      <c r="E42" s="1">
        <v>-23731074</v>
      </c>
      <c r="G42" s="1">
        <v>0</v>
      </c>
      <c r="I42" s="1">
        <v>-23731074</v>
      </c>
      <c r="K42" s="4">
        <f t="shared" si="0"/>
        <v>3.065115837103365E-4</v>
      </c>
      <c r="M42" s="1">
        <v>0</v>
      </c>
      <c r="O42" s="1">
        <v>12646165</v>
      </c>
      <c r="Q42" s="1">
        <v>0</v>
      </c>
      <c r="S42" s="1">
        <v>12646165</v>
      </c>
      <c r="U42" s="4">
        <f t="shared" si="1"/>
        <v>1.9162348667043334E-4</v>
      </c>
    </row>
    <row r="43" spans="1:21" ht="23.25" thickBot="1">
      <c r="C43" s="1">
        <f>SUM(C8:C42)</f>
        <v>0</v>
      </c>
      <c r="E43" s="3">
        <f>SUM(E8:E42)</f>
        <v>-79264334269</v>
      </c>
      <c r="G43" s="3">
        <f>SUM(G8:G42)</f>
        <v>1841244046</v>
      </c>
      <c r="I43" s="3">
        <f>SUM(I8:I42)</f>
        <v>-77423090223</v>
      </c>
      <c r="K43" s="5">
        <f>SUM(K8:K42)</f>
        <v>0.99999999999999989</v>
      </c>
      <c r="M43" s="3">
        <f>SUM(M8:M42)</f>
        <v>30511836759</v>
      </c>
      <c r="O43" s="3">
        <f>SUM(O8:O42)</f>
        <v>41831358119</v>
      </c>
      <c r="Q43" s="3">
        <f>SUM(Q8:Q42)</f>
        <v>-6348335794</v>
      </c>
      <c r="S43" s="3">
        <f>SUM(S8:S42)</f>
        <v>65994859084</v>
      </c>
      <c r="U43" s="5">
        <f>SUM(U8:U42)</f>
        <v>1</v>
      </c>
    </row>
    <row r="44" spans="1:21" ht="23.25" thickTop="1"/>
  </sheetData>
  <sheetProtection algorithmName="SHA-512" hashValue="BeTtMAda66vMyX4xwfH0i3mJuKNMKQjf3jhnM5zhqH/SxvGVtqHawKIaT+WcGdqj0xtZmkn/vL2Qp+ecsL6xAw==" saltValue="9onGXA+CczZTxWzjZzXFZg==" spinCount="100000" sheet="1" formatCells="0" formatColumns="0" formatRows="0" insertColumns="0" insertRows="0" insertHyperlinks="0" deleteColumns="0" deleteRows="0" sort="0" autoFilter="0" pivotTables="0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Fatemeh 2290. Yaghini</cp:lastModifiedBy>
  <dcterms:created xsi:type="dcterms:W3CDTF">2021-10-02T07:22:12Z</dcterms:created>
  <dcterms:modified xsi:type="dcterms:W3CDTF">2021-10-02T14:15:51Z</dcterms:modified>
</cp:coreProperties>
</file>