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tibfs01.tib.local\006-MD\001-Fund\001-Sabad\صندوق و سبد\افشای پرتفوی برای سازمان\صندوق سپاس\1400\9\"/>
    </mc:Choice>
  </mc:AlternateContent>
  <bookViews>
    <workbookView xWindow="0" yWindow="0" windowWidth="28800" windowHeight="12435" firstSheet="6" activeTab="12"/>
  </bookViews>
  <sheets>
    <sheet name="سهام" sheetId="1" r:id="rId1"/>
    <sheet name="تبعی" sheetId="2" r:id="rId2"/>
    <sheet name="اوراق مشارکت" sheetId="3" r:id="rId3"/>
    <sheet name="سپرده" sheetId="6" r:id="rId4"/>
    <sheet name="سود اوراق بهادار و سپرده بانکی" sheetId="7" r:id="rId5"/>
    <sheet name="درآمد سود سهام" sheetId="8" r:id="rId6"/>
    <sheet name="درآمد ناشی از تغییر قیمت اوراق" sheetId="9" r:id="rId7"/>
    <sheet name="درآمد ناشی از فروش" sheetId="10" r:id="rId8"/>
    <sheet name="سرمایه‌گذاری در سهام" sheetId="11" r:id="rId9"/>
    <sheet name="سرمایه‌گذاری در اوراق بهادار" sheetId="12" r:id="rId10"/>
    <sheet name="درآمد سپرده بانکی" sheetId="13" r:id="rId11"/>
    <sheet name="سایر درآمدها" sheetId="14" r:id="rId12"/>
    <sheet name="جمع درآمدها" sheetId="15" r:id="rId13"/>
  </sheets>
  <definedNames>
    <definedName name="_xlnm._FilterDatabase" localSheetId="4" hidden="1">'سود اوراق بهادار و سپرده بانکی'!$A$7:$Y$38</definedName>
    <definedName name="_xlnm.Print_Area" localSheetId="2">'اوراق مشارکت'!$A$1:$AK$16</definedName>
    <definedName name="_xlnm.Print_Area" localSheetId="1">تبعی!$A$1:$Q$10</definedName>
    <definedName name="_xlnm.Print_Area" localSheetId="12">'جمع درآمدها'!$A$1:$G$10</definedName>
    <definedName name="_xlnm.Print_Area" localSheetId="10">'درآمد سپرده بانکی'!$A$1:$K$32</definedName>
    <definedName name="_xlnm.Print_Area" localSheetId="5">'درآمد سود سهام'!$A$1:$S$34</definedName>
    <definedName name="_xlnm.Print_Area" localSheetId="6">'درآمد ناشی از تغییر قیمت اوراق'!$A$1:$Q$49</definedName>
    <definedName name="_xlnm.Print_Area" localSheetId="7">'درآمد ناشی از فروش'!$A$1:$Q$18</definedName>
    <definedName name="_xlnm.Print_Area" localSheetId="3">سپرده!$A$1:$S$26</definedName>
    <definedName name="_xlnm.Print_Area" localSheetId="9">'سرمایه‌گذاری در اوراق بهادار'!$A$1:$Q$18</definedName>
    <definedName name="_xlnm.Print_Area" localSheetId="8">'سرمایه‌گذاری در سهام'!$A$1:$U$43</definedName>
    <definedName name="_xlnm.Print_Area" localSheetId="4">'سود اوراق بهادار و سپرده بانکی'!$A$1:$S$39</definedName>
    <definedName name="_xlnm.Print_Area" localSheetId="0">سهام!$A$1:$Y$43</definedName>
  </definedNames>
  <calcPr calcId="152511"/>
</workbook>
</file>

<file path=xl/calcChain.xml><?xml version="1.0" encoding="utf-8"?>
<calcChain xmlns="http://schemas.openxmlformats.org/spreadsheetml/2006/main">
  <c r="I39" i="7" l="1"/>
  <c r="K39" i="7"/>
  <c r="Q39" i="7"/>
  <c r="G8" i="15" l="1"/>
  <c r="G9" i="15"/>
  <c r="G7" i="15"/>
  <c r="G10" i="15" s="1"/>
  <c r="E8" i="15"/>
  <c r="E9" i="15"/>
  <c r="E10" i="15"/>
  <c r="E7" i="15"/>
  <c r="C10" i="15"/>
  <c r="E32" i="13"/>
  <c r="I32" i="13"/>
  <c r="Q18" i="12"/>
  <c r="O18" i="12"/>
  <c r="M18" i="12"/>
  <c r="K18" i="12"/>
  <c r="I18" i="12"/>
  <c r="G18" i="12"/>
  <c r="E18" i="12"/>
  <c r="C18" i="12"/>
  <c r="U11" i="11"/>
  <c r="U12" i="11"/>
  <c r="U19" i="11"/>
  <c r="U20" i="11"/>
  <c r="U27" i="11"/>
  <c r="U28" i="11"/>
  <c r="U35" i="11"/>
  <c r="U36" i="11"/>
  <c r="U8" i="11"/>
  <c r="K16" i="11"/>
  <c r="K24" i="11"/>
  <c r="K32" i="11"/>
  <c r="K39" i="11"/>
  <c r="K40" i="11"/>
  <c r="C43" i="11"/>
  <c r="E43" i="11"/>
  <c r="G43" i="11"/>
  <c r="I43" i="11"/>
  <c r="K9" i="11" s="1"/>
  <c r="M43" i="11"/>
  <c r="O43" i="11"/>
  <c r="Q43" i="11"/>
  <c r="S43" i="11"/>
  <c r="U13" i="11" s="1"/>
  <c r="C18" i="10"/>
  <c r="E18" i="10"/>
  <c r="G18" i="10"/>
  <c r="I18" i="10"/>
  <c r="K18" i="10"/>
  <c r="M18" i="10"/>
  <c r="O18" i="10"/>
  <c r="Q18" i="10"/>
  <c r="I49" i="9"/>
  <c r="C49" i="9"/>
  <c r="E49" i="9"/>
  <c r="G49" i="9"/>
  <c r="K49" i="9"/>
  <c r="M49" i="9"/>
  <c r="O49" i="9"/>
  <c r="Q49" i="9"/>
  <c r="I34" i="8"/>
  <c r="K34" i="8"/>
  <c r="M34" i="8"/>
  <c r="O34" i="8"/>
  <c r="Q34" i="8"/>
  <c r="S34" i="8"/>
  <c r="M39" i="7"/>
  <c r="O39" i="7"/>
  <c r="S39" i="7"/>
  <c r="S9" i="6"/>
  <c r="S10" i="6"/>
  <c r="S11" i="6"/>
  <c r="S12" i="6"/>
  <c r="S13" i="6"/>
  <c r="S14" i="6"/>
  <c r="S15" i="6"/>
  <c r="S16" i="6"/>
  <c r="S17" i="6"/>
  <c r="S18" i="6"/>
  <c r="S19" i="6"/>
  <c r="S20" i="6"/>
  <c r="S21" i="6"/>
  <c r="S22" i="6"/>
  <c r="S23" i="6"/>
  <c r="S24" i="6"/>
  <c r="S25" i="6"/>
  <c r="S8" i="6"/>
  <c r="S26" i="6" s="1"/>
  <c r="K26" i="6"/>
  <c r="M26" i="6"/>
  <c r="O26" i="6"/>
  <c r="Q26" i="6"/>
  <c r="AK10" i="3"/>
  <c r="AK11" i="3"/>
  <c r="AK12" i="3"/>
  <c r="AK13" i="3"/>
  <c r="AK14" i="3"/>
  <c r="AK15" i="3"/>
  <c r="AK9" i="3"/>
  <c r="AK16" i="3" s="1"/>
  <c r="O16" i="3"/>
  <c r="Q16" i="3"/>
  <c r="S16" i="3"/>
  <c r="U16" i="3"/>
  <c r="W16" i="3"/>
  <c r="Y16" i="3"/>
  <c r="AA16" i="3"/>
  <c r="AC16" i="3"/>
  <c r="AE16" i="3"/>
  <c r="AG16" i="3"/>
  <c r="AI16" i="3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35" i="1"/>
  <c r="Y36" i="1"/>
  <c r="Y37" i="1"/>
  <c r="Y38" i="1"/>
  <c r="Y39" i="1"/>
  <c r="Y40" i="1"/>
  <c r="Y41" i="1"/>
  <c r="Y9" i="1"/>
  <c r="Y42" i="1" s="1"/>
  <c r="C42" i="1"/>
  <c r="E42" i="1"/>
  <c r="G42" i="1"/>
  <c r="I42" i="1"/>
  <c r="K42" i="1"/>
  <c r="M42" i="1"/>
  <c r="O42" i="1"/>
  <c r="Q42" i="1"/>
  <c r="S42" i="1"/>
  <c r="U42" i="1"/>
  <c r="W42" i="1"/>
  <c r="K23" i="11" l="1"/>
  <c r="K31" i="11"/>
  <c r="K38" i="11"/>
  <c r="K30" i="11"/>
  <c r="K22" i="11"/>
  <c r="K14" i="11"/>
  <c r="U42" i="11"/>
  <c r="U34" i="11"/>
  <c r="U26" i="11"/>
  <c r="U18" i="11"/>
  <c r="U10" i="11"/>
  <c r="K15" i="11"/>
  <c r="K37" i="11"/>
  <c r="K29" i="11"/>
  <c r="K21" i="11"/>
  <c r="K13" i="11"/>
  <c r="U41" i="11"/>
  <c r="U33" i="11"/>
  <c r="U25" i="11"/>
  <c r="U17" i="11"/>
  <c r="U9" i="11"/>
  <c r="U43" i="11" s="1"/>
  <c r="K36" i="11"/>
  <c r="K28" i="11"/>
  <c r="K20" i="11"/>
  <c r="K12" i="11"/>
  <c r="U40" i="11"/>
  <c r="U32" i="11"/>
  <c r="U24" i="11"/>
  <c r="U16" i="11"/>
  <c r="K8" i="11"/>
  <c r="K35" i="11"/>
  <c r="K27" i="11"/>
  <c r="K19" i="11"/>
  <c r="K11" i="11"/>
  <c r="U39" i="11"/>
  <c r="U31" i="11"/>
  <c r="U23" i="11"/>
  <c r="U15" i="11"/>
  <c r="K42" i="11"/>
  <c r="K34" i="11"/>
  <c r="K26" i="11"/>
  <c r="K18" i="11"/>
  <c r="K10" i="11"/>
  <c r="U38" i="11"/>
  <c r="U30" i="11"/>
  <c r="U22" i="11"/>
  <c r="U14" i="11"/>
  <c r="K41" i="11"/>
  <c r="K33" i="11"/>
  <c r="K25" i="11"/>
  <c r="K17" i="11"/>
  <c r="U37" i="11"/>
  <c r="U29" i="11"/>
  <c r="U21" i="11"/>
  <c r="K43" i="11" l="1"/>
</calcChain>
</file>

<file path=xl/sharedStrings.xml><?xml version="1.0" encoding="utf-8"?>
<sst xmlns="http://schemas.openxmlformats.org/spreadsheetml/2006/main" count="810" uniqueCount="212">
  <si>
    <t>صندوق سرمایه‌گذاری پاداش سهامداری توسعه یکم</t>
  </si>
  <si>
    <t>صورت وضعیت پورتفوی</t>
  </si>
  <si>
    <t>برای ماه منتهی به 1400/09/30</t>
  </si>
  <si>
    <t>نام شرکت</t>
  </si>
  <si>
    <t>1400/08/30</t>
  </si>
  <si>
    <t>تغییرات طی دوره</t>
  </si>
  <si>
    <t>1400/09/30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</si>
  <si>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</si>
  <si>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</si>
  <si>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</si>
  <si>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</si>
  <si>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</si>
  <si>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</si>
  <si>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</si>
  <si>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</si>
  <si>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آتیه داده پرداز</t>
  </si>
  <si>
    <t>افرانت</t>
  </si>
  <si>
    <t>ایران‌ خودرو</t>
  </si>
  <si>
    <t>بانک تجارت</t>
  </si>
  <si>
    <t>بانک صادرات ایران</t>
  </si>
  <si>
    <t>بانک ملت</t>
  </si>
  <si>
    <t>بانک‌پارسیان‌</t>
  </si>
  <si>
    <t>بیمه معلم</t>
  </si>
  <si>
    <t>پالایش نفت اصفهان</t>
  </si>
  <si>
    <t>پالایش نفت تهران</t>
  </si>
  <si>
    <t>پدیده شیمی قرن</t>
  </si>
  <si>
    <t>پلی پروپیلن جم - جم پیلن</t>
  </si>
  <si>
    <t>توسعه سامانه ی نرم افزاری نگین</t>
  </si>
  <si>
    <t>توسعه مولد نیروگاهی جهرم</t>
  </si>
  <si>
    <t>تولیدی فولاد سپید فراب کویر</t>
  </si>
  <si>
    <t>ریل پرداز نو آفرین</t>
  </si>
  <si>
    <t>ریل پردازسیر</t>
  </si>
  <si>
    <t>س. نفت و گاز و پتروشیمی تأمین</t>
  </si>
  <si>
    <t>سایپا</t>
  </si>
  <si>
    <t>سرمایه گذاری تامین اجتماعی</t>
  </si>
  <si>
    <t>سرمایه گذاری مس سرچشمه</t>
  </si>
  <si>
    <t>سرمایه‌ گذاری‌ پارس‌ توشه‌</t>
  </si>
  <si>
    <t>سهامی ذوب آهن  اصفهان</t>
  </si>
  <si>
    <t>صنایع پتروشیمی خلیج فارس</t>
  </si>
  <si>
    <t>صنایع شیمیایی کیمیاگران امروز</t>
  </si>
  <si>
    <t>فرآوری معدنی اپال کانی پارس</t>
  </si>
  <si>
    <t>فولاد هرمزگان جنوب</t>
  </si>
  <si>
    <t>گروه مپنا (سهامی عام)</t>
  </si>
  <si>
    <t>لامیران‌</t>
  </si>
  <si>
    <t>لیزینگ پارسیان</t>
  </si>
  <si>
    <t>معدنی‌وصنعتی‌چادرملو</t>
  </si>
  <si>
    <t>ملی‌ سرب‌وروی‌ ایران‌</t>
  </si>
  <si>
    <t>ملی‌ صنایع‌ مس‌ ایران‌</t>
  </si>
  <si>
    <t>تعداد اوراق تبعی</t>
  </si>
  <si>
    <t>قیمت اعمال</t>
  </si>
  <si>
    <t>تاریخ اعمال</t>
  </si>
  <si>
    <t>نرخ موثر</t>
  </si>
  <si>
    <t>اختیارف ت کویر-8281-01/10/05</t>
  </si>
  <si>
    <t>1401/10/05</t>
  </si>
  <si>
    <t>اختیارف.ت. حآفرین-3996-010621</t>
  </si>
  <si>
    <t>1401/06/21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</si>
  <si>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</si>
  <si>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</si>
  <si>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</si>
  <si>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</si>
  <si>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</si>
  <si>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</si>
  <si>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</si>
  <si>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</si>
  <si>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اجاره ریل پردازسیر021212</t>
  </si>
  <si>
    <t>بله</t>
  </si>
  <si>
    <t>1397/12/12</t>
  </si>
  <si>
    <t>1402/12/12</t>
  </si>
  <si>
    <t>اسنادخزانه-م8بودجه99-020606</t>
  </si>
  <si>
    <t>1399/09/25</t>
  </si>
  <si>
    <t>1402/06/06</t>
  </si>
  <si>
    <t>مرابحه سلامت6واجدشرایط خاص1400</t>
  </si>
  <si>
    <t>1396/09/22</t>
  </si>
  <si>
    <t>1400/09/22</t>
  </si>
  <si>
    <t>مشارکت رایان سایپا-3ماهه16%</t>
  </si>
  <si>
    <t>1397/06/05</t>
  </si>
  <si>
    <t>1401/06/05</t>
  </si>
  <si>
    <t>مشارکت ش اصفهان012-3ماهه20%</t>
  </si>
  <si>
    <t>1396/12/28</t>
  </si>
  <si>
    <t>1400/12/28</t>
  </si>
  <si>
    <t>منفعت صبا اروند امید14001113</t>
  </si>
  <si>
    <t>1397/11/13</t>
  </si>
  <si>
    <t>1400/11/13</t>
  </si>
  <si>
    <t>سلف موازی استاندارد سنفت101</t>
  </si>
  <si>
    <t>1399/07/22</t>
  </si>
  <si>
    <t>1401/07/22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</si>
  <si>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</si>
  <si>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</si>
  <si>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</si>
  <si>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</si>
  <si>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</si>
  <si>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</si>
  <si>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</si>
  <si>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</si>
  <si>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</si>
  <si>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شهر بلوار کشاورز</t>
  </si>
  <si>
    <t>700794079668</t>
  </si>
  <si>
    <t>سپرده کوتاه مدت</t>
  </si>
  <si>
    <t>1395/07/14</t>
  </si>
  <si>
    <t>100814617287</t>
  </si>
  <si>
    <t>حساب جاری</t>
  </si>
  <si>
    <t>1396/01/23</t>
  </si>
  <si>
    <t>بانک تجارت بورس کالا</t>
  </si>
  <si>
    <t>104456251</t>
  </si>
  <si>
    <t>1398/05/09</t>
  </si>
  <si>
    <t>بانک گردشگری وزرا</t>
  </si>
  <si>
    <t>155-9967-654551-1</t>
  </si>
  <si>
    <t>1398/05/28</t>
  </si>
  <si>
    <t>بانک ایران زمین فاطمی</t>
  </si>
  <si>
    <t>107-840-1285376-1</t>
  </si>
  <si>
    <t>1398/06/06</t>
  </si>
  <si>
    <t>بانک پاسارگاد شهران</t>
  </si>
  <si>
    <t>308-8100-140699480-1</t>
  </si>
  <si>
    <t>1398/07/06</t>
  </si>
  <si>
    <t>155-1197-654551-4</t>
  </si>
  <si>
    <t>سپرده بلند مدت</t>
  </si>
  <si>
    <t>1399/01/31</t>
  </si>
  <si>
    <t>155-1197-654551-5</t>
  </si>
  <si>
    <t>بانک کشاورزی مرکزی</t>
  </si>
  <si>
    <t>964276858</t>
  </si>
  <si>
    <t>1399/07/23</t>
  </si>
  <si>
    <t>بانک تجارت تخصصی بورس</t>
  </si>
  <si>
    <t>6174843196</t>
  </si>
  <si>
    <t>1399/11/01</t>
  </si>
  <si>
    <t>توسعه صادرات ایران مرکزی</t>
  </si>
  <si>
    <t xml:space="preserve">0200051454006 </t>
  </si>
  <si>
    <t>1400/02/21</t>
  </si>
  <si>
    <t>بانک اقتصاد نوین بلوار اسفندیار</t>
  </si>
  <si>
    <t>147-289-6753197-1</t>
  </si>
  <si>
    <t>1400/05/19</t>
  </si>
  <si>
    <t>147-850-6753197-1</t>
  </si>
  <si>
    <t>بانک صادرات میدان اسدآبادی</t>
  </si>
  <si>
    <t>02-16817358-00-1</t>
  </si>
  <si>
    <t>1400/07/06</t>
  </si>
  <si>
    <t>بانک صادرات میدان اسد آبادی</t>
  </si>
  <si>
    <t>406349665009</t>
  </si>
  <si>
    <t>308-9012-14069480-1</t>
  </si>
  <si>
    <t>1400/07/28</t>
  </si>
  <si>
    <t>147-283-6753197-1</t>
  </si>
  <si>
    <t>1400/09/24</t>
  </si>
  <si>
    <t>308-9012-14069480-2</t>
  </si>
  <si>
    <t>1400/09/29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</si>
  <si>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</si>
  <si>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</si>
  <si>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</si>
  <si>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</si>
  <si>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</si>
  <si>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</si>
  <si>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</si>
  <si>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</si>
  <si>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</si>
  <si>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>اجاره تابان سپهر14021206</t>
  </si>
  <si>
    <t/>
  </si>
  <si>
    <t>1402/12/06</t>
  </si>
  <si>
    <t>صکوک مرابحه سایپا412-3ماهه 16%</t>
  </si>
  <si>
    <t>1401/12/20</t>
  </si>
  <si>
    <t>بانک آینده مرکزی</t>
  </si>
  <si>
    <t>بانک ایران زمین شیخ بهایی</t>
  </si>
  <si>
    <t>بانک پارسیان اوین</t>
  </si>
  <si>
    <t xml:space="preserve">بانک گردشگری 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</si>
  <si>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</si>
  <si>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</si>
  <si>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</si>
  <si>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</si>
  <si>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</si>
  <si>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</si>
  <si>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1400/03/12</t>
  </si>
  <si>
    <t>1400/04/24</t>
  </si>
  <si>
    <t>1400/07/14</t>
  </si>
  <si>
    <t>1400/04/29</t>
  </si>
  <si>
    <t>1400/04/28</t>
  </si>
  <si>
    <t>1400/04/12</t>
  </si>
  <si>
    <t>1400/07/25</t>
  </si>
  <si>
    <t>1400/05/31</t>
  </si>
  <si>
    <t>1400/04/02</t>
  </si>
  <si>
    <t>1400/05/13</t>
  </si>
  <si>
    <t>1399/12/16</t>
  </si>
  <si>
    <t>1400/04/19</t>
  </si>
  <si>
    <t>1400/02/20</t>
  </si>
  <si>
    <t>1400/04/06</t>
  </si>
  <si>
    <t>1400/07/27</t>
  </si>
  <si>
    <t>1400/02/22</t>
  </si>
  <si>
    <t>بهای فروش</t>
  </si>
  <si>
    <t>ارزش دفتری</t>
  </si>
  <si>
    <t>سود و زیان ناشی از تغییر قیمت</t>
  </si>
  <si>
    <t>سپید ماکیان</t>
  </si>
  <si>
    <t>سود و زیان ناشی از فروش</t>
  </si>
  <si>
    <t>ح . پدیده شیمی قرن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</si>
  <si>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</si>
  <si>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</si>
  <si>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</si>
  <si>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</si>
  <si>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</si>
  <si>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</si>
  <si>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</si>
  <si>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</si>
  <si>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</si>
  <si>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</si>
  <si>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0203406678007</t>
  </si>
  <si>
    <t>107-985-1285376-1</t>
  </si>
  <si>
    <t>109-985-1285376-1</t>
  </si>
  <si>
    <t>109-840-1285376-1</t>
  </si>
  <si>
    <t>47000991167603</t>
  </si>
  <si>
    <t>155-1197-654551-6</t>
  </si>
  <si>
    <t>964330158</t>
  </si>
  <si>
    <t>308-420-14069480-1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</si>
  <si>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</si>
  <si>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</si>
  <si>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</si>
  <si>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</si>
  <si>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سرمایه‌گذاری در اوراق بهادار</t>
  </si>
  <si>
    <t>درآمد سپرده بانکی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</si>
</sst>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_);\(#,##0\);\-"/>
  </numFmts>
  <fonts count="5" x14ac:knownFonts="1">
    <font>
      <sz val="11"/>
      <name val="Calibri"/>
    </font>
    <font>
      <sz val="11"/>
      <name val="Calibri"/>
      <family val="2"/>
    </font>
    <font>
      <sz val="12"/>
      <name val="B Nazanin"/>
      <charset val="178"/>
    </font>
    <font>
      <b/>
      <sz val="18"/>
      <color rgb="FF000000"/>
      <name val="B Nazanin"/>
      <charset val="178"/>
    </font>
    <font>
      <b/>
      <sz val="12"/>
      <name val="B Nazanin"/>
      <charset val="17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3" fontId="2" fillId="0" borderId="2" xfId="0" applyNumberFormat="1" applyFont="1" applyBorder="1" applyAlignment="1">
      <alignment horizontal="center" vertical="center"/>
    </xf>
    <xf numFmtId="9" fontId="2" fillId="0" borderId="0" xfId="1" applyFont="1" applyAlignment="1">
      <alignment horizontal="center" vertical="center"/>
    </xf>
    <xf numFmtId="9" fontId="2" fillId="0" borderId="2" xfId="1" applyFont="1" applyBorder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9" fontId="3" fillId="0" borderId="1" xfId="1" applyFont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D43"/>
  <sheetViews>
    <sheetView rightToLeft="1" view="pageBreakPreview" zoomScale="85" zoomScaleNormal="100" zoomScaleSheetLayoutView="85" workbookViewId="0">
      <selection activeCell="E47" sqref="E47"/>
    </sheetView>
  </sheetViews>
  <sheetFormatPr defaultRowHeight="18.75" x14ac:dyDescent="0.25"/>
  <cols>
    <col min="1" max="1" width="27.85546875" style="1" bestFit="1" customWidth="1"/>
    <col min="2" max="2" width="1" style="1" customWidth="1"/>
    <col min="3" max="3" width="12.140625" style="1" bestFit="1" customWidth="1"/>
    <col min="4" max="4" width="1" style="1" customWidth="1"/>
    <col min="5" max="5" width="19" style="1" bestFit="1" customWidth="1"/>
    <col min="6" max="6" width="1" style="1" customWidth="1"/>
    <col min="7" max="7" width="24" style="1" bestFit="1" customWidth="1"/>
    <col min="8" max="8" width="1" style="1" customWidth="1"/>
    <col min="9" max="9" width="11" style="1" bestFit="1" customWidth="1"/>
    <col min="10" max="10" width="1" style="1" customWidth="1"/>
    <col min="11" max="11" width="19" style="1" bestFit="1" customWidth="1"/>
    <col min="12" max="12" width="1" style="1" customWidth="1"/>
    <col min="13" max="13" width="11.5703125" style="1" bestFit="1" customWidth="1"/>
    <col min="14" max="14" width="1" style="1" customWidth="1"/>
    <col min="15" max="15" width="16.42578125" style="1" bestFit="1" customWidth="1"/>
    <col min="16" max="16" width="1" style="1" customWidth="1"/>
    <col min="17" max="17" width="12.28515625" style="1" bestFit="1" customWidth="1"/>
    <col min="18" max="18" width="1" style="1" customWidth="1"/>
    <col min="19" max="19" width="14" style="1" bestFit="1" customWidth="1"/>
    <col min="20" max="20" width="1" style="1" customWidth="1"/>
    <col min="21" max="21" width="19" style="1" bestFit="1" customWidth="1"/>
    <col min="22" max="22" width="1" style="1" customWidth="1"/>
    <col min="23" max="23" width="24" style="1" bestFit="1" customWidth="1"/>
    <col min="24" max="24" width="1" style="1" customWidth="1"/>
    <col min="25" max="25" width="30" style="1" customWidth="1"/>
    <col min="26" max="26" width="1" style="1" customWidth="1"/>
    <col min="27" max="27" width="9.140625" style="1" customWidth="1"/>
    <col min="28" max="16384" width="9.140625" style="1"/>
  </cols>
  <sheetData>
    <row r="2" spans="1:30" ht="30" x14ac:dyDescent="0.25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</row>
    <row r="3" spans="1:30" ht="30" x14ac:dyDescent="0.25">
      <c r="A3" s="13" t="s">
        <v>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</row>
    <row r="4" spans="1:30" ht="30" x14ac:dyDescent="0.25">
      <c r="A4" s="13" t="s">
        <v>2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</row>
    <row r="6" spans="1:30" ht="30" customHeight="1" x14ac:dyDescent="0.25">
      <c r="A6" s="11" t="s">
        <v>3</v>
      </c>
      <c r="B6" s="10"/>
      <c r="C6" s="12" t="s">
        <v>4</v>
      </c>
      <c r="D6" s="12" t="s">
        <v>4</v>
      </c>
      <c r="E6" s="12" t="s">
        <v>4</v>
      </c>
      <c r="F6" s="12" t="s">
        <v>4</v>
      </c>
      <c r="G6" s="12" t="s">
        <v>4</v>
      </c>
      <c r="H6" s="10"/>
      <c r="I6" s="12" t="s">
        <v>5</v>
      </c>
      <c r="J6" s="12" t="s">
        <v>5</v>
      </c>
      <c r="K6" s="12" t="s">
        <v>5</v>
      </c>
      <c r="L6" s="12" t="s">
        <v>5</v>
      </c>
      <c r="M6" s="12" t="s">
        <v>5</v>
      </c>
      <c r="N6" s="12" t="s">
        <v>5</v>
      </c>
      <c r="O6" s="12" t="s">
        <v>5</v>
      </c>
      <c r="P6" s="10"/>
      <c r="Q6" s="12" t="s">
        <v>6</v>
      </c>
      <c r="R6" s="12" t="s">
        <v>6</v>
      </c>
      <c r="S6" s="12" t="s">
        <v>6</v>
      </c>
      <c r="T6" s="12" t="s">
        <v>6</v>
      </c>
      <c r="U6" s="12" t="s">
        <v>6</v>
      </c>
      <c r="V6" s="12" t="s">
        <v>6</v>
      </c>
      <c r="W6" s="12" t="s">
        <v>6</v>
      </c>
      <c r="X6" s="12" t="s">
        <v>6</v>
      </c>
      <c r="Y6" s="12" t="s">
        <v>6</v>
      </c>
      <c r="AD6" s="3">
        <v>5949310409651</v>
      </c>
    </row>
    <row r="7" spans="1:30" ht="30" customHeight="1" x14ac:dyDescent="0.25">
      <c r="A7" s="11" t="s">
        <v>3</v>
      </c>
      <c r="B7" s="10"/>
      <c r="C7" s="11" t="s">
        <v>7</v>
      </c>
      <c r="D7" s="10"/>
      <c r="E7" s="11" t="s">
        <v>8</v>
      </c>
      <c r="F7" s="10"/>
      <c r="G7" s="11" t="s">
        <v>9</v>
      </c>
      <c r="H7" s="10"/>
      <c r="I7" s="12" t="s">
        <v>10</v>
      </c>
      <c r="J7" s="12" t="s">
        <v>10</v>
      </c>
      <c r="K7" s="12" t="s">
        <v>10</v>
      </c>
      <c r="L7" s="10"/>
      <c r="M7" s="12" t="s">
        <v>11</v>
      </c>
      <c r="N7" s="12" t="s">
        <v>11</v>
      </c>
      <c r="O7" s="12" t="s">
        <v>11</v>
      </c>
      <c r="P7" s="10"/>
      <c r="Q7" s="11" t="s">
        <v>7</v>
      </c>
      <c r="R7" s="10"/>
      <c r="S7" s="11" t="s">
        <v>12</v>
      </c>
      <c r="T7" s="10"/>
      <c r="U7" s="11" t="s">
        <v>8</v>
      </c>
      <c r="V7" s="10"/>
      <c r="W7" s="11" t="s">
        <v>9</v>
      </c>
      <c r="X7" s="10"/>
      <c r="Y7" s="11" t="s">
        <v>13</v>
      </c>
    </row>
    <row r="8" spans="1:30" ht="35.25" customHeight="1" x14ac:dyDescent="0.25">
      <c r="A8" s="12" t="s">
        <v>3</v>
      </c>
      <c r="B8" s="10"/>
      <c r="C8" s="12" t="s">
        <v>7</v>
      </c>
      <c r="D8" s="10"/>
      <c r="E8" s="12" t="s">
        <v>8</v>
      </c>
      <c r="F8" s="10"/>
      <c r="G8" s="12" t="s">
        <v>9</v>
      </c>
      <c r="H8" s="10"/>
      <c r="I8" s="12" t="s">
        <v>7</v>
      </c>
      <c r="J8" s="10"/>
      <c r="K8" s="12" t="s">
        <v>8</v>
      </c>
      <c r="L8" s="10"/>
      <c r="M8" s="12" t="s">
        <v>7</v>
      </c>
      <c r="N8" s="10"/>
      <c r="O8" s="12" t="s">
        <v>14</v>
      </c>
      <c r="P8" s="10"/>
      <c r="Q8" s="12" t="s">
        <v>7</v>
      </c>
      <c r="R8" s="10"/>
      <c r="S8" s="12" t="s">
        <v>12</v>
      </c>
      <c r="T8" s="10"/>
      <c r="U8" s="12" t="s">
        <v>8</v>
      </c>
      <c r="V8" s="10"/>
      <c r="W8" s="12" t="s">
        <v>9</v>
      </c>
      <c r="X8" s="10"/>
      <c r="Y8" s="12" t="s">
        <v>13</v>
      </c>
    </row>
    <row r="9" spans="1:30" ht="21" x14ac:dyDescent="0.25">
      <c r="A9" s="2" t="s">
        <v>15</v>
      </c>
      <c r="C9" s="8">
        <v>6290000</v>
      </c>
      <c r="D9" s="8"/>
      <c r="E9" s="8">
        <v>199767895368</v>
      </c>
      <c r="F9" s="8"/>
      <c r="G9" s="8">
        <v>167756573835</v>
      </c>
      <c r="H9" s="8"/>
      <c r="I9" s="8">
        <v>0</v>
      </c>
      <c r="J9" s="8"/>
      <c r="K9" s="8">
        <v>0</v>
      </c>
      <c r="L9" s="8"/>
      <c r="M9" s="8">
        <v>0</v>
      </c>
      <c r="N9" s="8"/>
      <c r="O9" s="8">
        <v>0</v>
      </c>
      <c r="P9" s="8"/>
      <c r="Q9" s="8">
        <v>6290000</v>
      </c>
      <c r="R9" s="8"/>
      <c r="S9" s="8">
        <v>20927</v>
      </c>
      <c r="T9" s="8"/>
      <c r="U9" s="8">
        <v>199767895368</v>
      </c>
      <c r="V9" s="8"/>
      <c r="W9" s="8">
        <v>130847626561.5</v>
      </c>
      <c r="Y9" s="6">
        <f>W9/$AD$6</f>
        <v>2.1993746762521981E-2</v>
      </c>
    </row>
    <row r="10" spans="1:30" ht="21" x14ac:dyDescent="0.25">
      <c r="A10" s="2" t="s">
        <v>16</v>
      </c>
      <c r="C10" s="8">
        <v>100000</v>
      </c>
      <c r="D10" s="8"/>
      <c r="E10" s="8">
        <v>4985722913</v>
      </c>
      <c r="F10" s="8"/>
      <c r="G10" s="8">
        <v>1636305705</v>
      </c>
      <c r="H10" s="8"/>
      <c r="I10" s="8">
        <v>0</v>
      </c>
      <c r="J10" s="8"/>
      <c r="K10" s="8">
        <v>0</v>
      </c>
      <c r="L10" s="8"/>
      <c r="M10" s="8">
        <v>0</v>
      </c>
      <c r="N10" s="8"/>
      <c r="O10" s="8">
        <v>0</v>
      </c>
      <c r="P10" s="8"/>
      <c r="Q10" s="8">
        <v>100000</v>
      </c>
      <c r="R10" s="8"/>
      <c r="S10" s="8">
        <v>23857</v>
      </c>
      <c r="T10" s="8"/>
      <c r="U10" s="8">
        <v>4985722913</v>
      </c>
      <c r="V10" s="8"/>
      <c r="W10" s="8">
        <v>2371505085</v>
      </c>
      <c r="Y10" s="6">
        <f t="shared" ref="Y10:Y41" si="0">W10/$AD$6</f>
        <v>3.9861848209381257E-4</v>
      </c>
    </row>
    <row r="11" spans="1:30" ht="21" x14ac:dyDescent="0.25">
      <c r="A11" s="2" t="s">
        <v>17</v>
      </c>
      <c r="C11" s="8">
        <v>355000</v>
      </c>
      <c r="D11" s="8"/>
      <c r="E11" s="8">
        <v>1237547277</v>
      </c>
      <c r="F11" s="8"/>
      <c r="G11" s="8">
        <v>722008336.5</v>
      </c>
      <c r="H11" s="8"/>
      <c r="I11" s="8">
        <v>0</v>
      </c>
      <c r="J11" s="8"/>
      <c r="K11" s="8">
        <v>0</v>
      </c>
      <c r="L11" s="8"/>
      <c r="M11" s="8">
        <v>0</v>
      </c>
      <c r="N11" s="8"/>
      <c r="O11" s="8">
        <v>0</v>
      </c>
      <c r="P11" s="8"/>
      <c r="Q11" s="8">
        <v>355000</v>
      </c>
      <c r="R11" s="8"/>
      <c r="S11" s="8">
        <v>1862</v>
      </c>
      <c r="T11" s="8"/>
      <c r="U11" s="8">
        <v>1237547277</v>
      </c>
      <c r="V11" s="8"/>
      <c r="W11" s="8">
        <v>657076990.5</v>
      </c>
      <c r="Y11" s="6">
        <f t="shared" si="0"/>
        <v>1.1044590805584569E-4</v>
      </c>
    </row>
    <row r="12" spans="1:30" ht="21" x14ac:dyDescent="0.25">
      <c r="A12" s="2" t="s">
        <v>18</v>
      </c>
      <c r="C12" s="8">
        <v>830000</v>
      </c>
      <c r="D12" s="8"/>
      <c r="E12" s="8">
        <v>2826893521</v>
      </c>
      <c r="F12" s="8"/>
      <c r="G12" s="8">
        <v>1565966727</v>
      </c>
      <c r="H12" s="8"/>
      <c r="I12" s="8">
        <v>0</v>
      </c>
      <c r="J12" s="8"/>
      <c r="K12" s="8">
        <v>0</v>
      </c>
      <c r="L12" s="8"/>
      <c r="M12" s="8">
        <v>0</v>
      </c>
      <c r="N12" s="8"/>
      <c r="O12" s="8">
        <v>0</v>
      </c>
      <c r="P12" s="8"/>
      <c r="Q12" s="8">
        <v>830000</v>
      </c>
      <c r="R12" s="8"/>
      <c r="S12" s="8">
        <v>1855</v>
      </c>
      <c r="T12" s="8"/>
      <c r="U12" s="8">
        <v>2826893521</v>
      </c>
      <c r="V12" s="8"/>
      <c r="W12" s="8">
        <v>1530489082.5</v>
      </c>
      <c r="Y12" s="6">
        <f t="shared" si="0"/>
        <v>2.5725487108845983E-4</v>
      </c>
    </row>
    <row r="13" spans="1:30" ht="21" x14ac:dyDescent="0.25">
      <c r="A13" s="2" t="s">
        <v>19</v>
      </c>
      <c r="C13" s="8">
        <v>350000</v>
      </c>
      <c r="D13" s="8"/>
      <c r="E13" s="8">
        <v>1456137769</v>
      </c>
      <c r="F13" s="8"/>
      <c r="G13" s="8">
        <v>638776530</v>
      </c>
      <c r="H13" s="8"/>
      <c r="I13" s="8">
        <v>0</v>
      </c>
      <c r="J13" s="8"/>
      <c r="K13" s="8">
        <v>0</v>
      </c>
      <c r="L13" s="8"/>
      <c r="M13" s="8">
        <v>0</v>
      </c>
      <c r="N13" s="8"/>
      <c r="O13" s="8">
        <v>0</v>
      </c>
      <c r="P13" s="8"/>
      <c r="Q13" s="8">
        <v>350000</v>
      </c>
      <c r="R13" s="8"/>
      <c r="S13" s="8">
        <v>1718</v>
      </c>
      <c r="T13" s="8"/>
      <c r="U13" s="8">
        <v>1456137769</v>
      </c>
      <c r="V13" s="8"/>
      <c r="W13" s="8">
        <v>597722265</v>
      </c>
      <c r="Y13" s="6">
        <f t="shared" si="0"/>
        <v>1.0046916765855284E-4</v>
      </c>
    </row>
    <row r="14" spans="1:30" ht="21" x14ac:dyDescent="0.25">
      <c r="A14" s="2" t="s">
        <v>20</v>
      </c>
      <c r="C14" s="8">
        <v>242500</v>
      </c>
      <c r="D14" s="8"/>
      <c r="E14" s="8">
        <v>1439509450</v>
      </c>
      <c r="F14" s="8"/>
      <c r="G14" s="8">
        <v>741732773.625</v>
      </c>
      <c r="H14" s="8"/>
      <c r="I14" s="8">
        <v>0</v>
      </c>
      <c r="J14" s="8"/>
      <c r="K14" s="8">
        <v>0</v>
      </c>
      <c r="L14" s="8"/>
      <c r="M14" s="8">
        <v>0</v>
      </c>
      <c r="N14" s="8"/>
      <c r="O14" s="8">
        <v>0</v>
      </c>
      <c r="P14" s="8"/>
      <c r="Q14" s="8">
        <v>242500</v>
      </c>
      <c r="R14" s="8"/>
      <c r="S14" s="8">
        <v>2963</v>
      </c>
      <c r="T14" s="8"/>
      <c r="U14" s="8">
        <v>1439509450</v>
      </c>
      <c r="V14" s="8"/>
      <c r="W14" s="8">
        <v>714252261.375</v>
      </c>
      <c r="Y14" s="6">
        <f t="shared" si="0"/>
        <v>1.2005631110058345E-4</v>
      </c>
    </row>
    <row r="15" spans="1:30" ht="21" x14ac:dyDescent="0.25">
      <c r="A15" s="2" t="s">
        <v>21</v>
      </c>
      <c r="C15" s="8">
        <v>390500</v>
      </c>
      <c r="D15" s="8"/>
      <c r="E15" s="8">
        <v>2129882534</v>
      </c>
      <c r="F15" s="8"/>
      <c r="G15" s="8">
        <v>837296764.42499995</v>
      </c>
      <c r="H15" s="8"/>
      <c r="I15" s="8">
        <v>0</v>
      </c>
      <c r="J15" s="8"/>
      <c r="K15" s="8">
        <v>0</v>
      </c>
      <c r="L15" s="8"/>
      <c r="M15" s="8">
        <v>0</v>
      </c>
      <c r="N15" s="8"/>
      <c r="O15" s="8">
        <v>0</v>
      </c>
      <c r="P15" s="8"/>
      <c r="Q15" s="8">
        <v>390500</v>
      </c>
      <c r="R15" s="8"/>
      <c r="S15" s="8">
        <v>1888</v>
      </c>
      <c r="T15" s="8"/>
      <c r="U15" s="8">
        <v>2129882534</v>
      </c>
      <c r="V15" s="8"/>
      <c r="W15" s="8">
        <v>732877279.20000005</v>
      </c>
      <c r="Y15" s="6">
        <f t="shared" si="0"/>
        <v>1.2318692902813124E-4</v>
      </c>
    </row>
    <row r="16" spans="1:30" ht="21" x14ac:dyDescent="0.25">
      <c r="A16" s="2" t="s">
        <v>22</v>
      </c>
      <c r="C16" s="8">
        <v>2201999</v>
      </c>
      <c r="D16" s="8"/>
      <c r="E16" s="8">
        <v>10006384735</v>
      </c>
      <c r="F16" s="8"/>
      <c r="G16" s="8">
        <v>4942529665.2350998</v>
      </c>
      <c r="H16" s="8"/>
      <c r="I16" s="8">
        <v>0</v>
      </c>
      <c r="J16" s="8"/>
      <c r="K16" s="8">
        <v>0</v>
      </c>
      <c r="L16" s="8"/>
      <c r="M16" s="8">
        <v>0</v>
      </c>
      <c r="N16" s="8"/>
      <c r="O16" s="8">
        <v>0</v>
      </c>
      <c r="P16" s="8"/>
      <c r="Q16" s="8">
        <v>2201999</v>
      </c>
      <c r="R16" s="8"/>
      <c r="S16" s="8">
        <v>1821</v>
      </c>
      <c r="T16" s="8"/>
      <c r="U16" s="8">
        <v>10006384735</v>
      </c>
      <c r="V16" s="8"/>
      <c r="W16" s="8">
        <v>3985981629.9349499</v>
      </c>
      <c r="Y16" s="6">
        <f t="shared" si="0"/>
        <v>6.6999052923324878E-4</v>
      </c>
    </row>
    <row r="17" spans="1:25" ht="21" x14ac:dyDescent="0.25">
      <c r="A17" s="2" t="s">
        <v>23</v>
      </c>
      <c r="C17" s="8">
        <v>184598</v>
      </c>
      <c r="D17" s="8"/>
      <c r="E17" s="8">
        <v>1979585329</v>
      </c>
      <c r="F17" s="8"/>
      <c r="G17" s="8">
        <v>1098795855.6972001</v>
      </c>
      <c r="H17" s="8"/>
      <c r="I17" s="8">
        <v>0</v>
      </c>
      <c r="J17" s="8"/>
      <c r="K17" s="8">
        <v>0</v>
      </c>
      <c r="L17" s="8"/>
      <c r="M17" s="8">
        <v>0</v>
      </c>
      <c r="N17" s="8"/>
      <c r="O17" s="8">
        <v>0</v>
      </c>
      <c r="P17" s="8"/>
      <c r="Q17" s="8">
        <v>184598</v>
      </c>
      <c r="R17" s="8"/>
      <c r="S17" s="8">
        <v>5750</v>
      </c>
      <c r="T17" s="8"/>
      <c r="U17" s="8">
        <v>1979585329</v>
      </c>
      <c r="V17" s="8"/>
      <c r="W17" s="8">
        <v>1055122940.925</v>
      </c>
      <c r="Y17" s="6">
        <f t="shared" si="0"/>
        <v>1.7735214138656717E-4</v>
      </c>
    </row>
    <row r="18" spans="1:25" ht="21" x14ac:dyDescent="0.25">
      <c r="A18" s="2" t="s">
        <v>24</v>
      </c>
      <c r="C18" s="8">
        <v>260793</v>
      </c>
      <c r="D18" s="8"/>
      <c r="E18" s="8">
        <v>2358857445</v>
      </c>
      <c r="F18" s="8"/>
      <c r="G18" s="8">
        <v>1149735084.1177499</v>
      </c>
      <c r="H18" s="8"/>
      <c r="I18" s="8">
        <v>0</v>
      </c>
      <c r="J18" s="8"/>
      <c r="K18" s="8">
        <v>0</v>
      </c>
      <c r="L18" s="8"/>
      <c r="M18" s="8">
        <v>0</v>
      </c>
      <c r="N18" s="8"/>
      <c r="O18" s="8">
        <v>0</v>
      </c>
      <c r="P18" s="8"/>
      <c r="Q18" s="8">
        <v>260793</v>
      </c>
      <c r="R18" s="8"/>
      <c r="S18" s="8">
        <v>4033</v>
      </c>
      <c r="T18" s="8"/>
      <c r="U18" s="8">
        <v>2358857445</v>
      </c>
      <c r="V18" s="8"/>
      <c r="W18" s="8">
        <v>1045520088.8944499</v>
      </c>
      <c r="Y18" s="6">
        <f t="shared" si="0"/>
        <v>1.7573802960396928E-4</v>
      </c>
    </row>
    <row r="19" spans="1:25" ht="21" x14ac:dyDescent="0.25">
      <c r="A19" s="2" t="s">
        <v>25</v>
      </c>
      <c r="C19" s="8">
        <v>1400000</v>
      </c>
      <c r="D19" s="8"/>
      <c r="E19" s="8">
        <v>42569677371</v>
      </c>
      <c r="F19" s="8"/>
      <c r="G19" s="8">
        <v>33956748000</v>
      </c>
      <c r="H19" s="8"/>
      <c r="I19" s="8">
        <v>0</v>
      </c>
      <c r="J19" s="8"/>
      <c r="K19" s="8">
        <v>0</v>
      </c>
      <c r="L19" s="8"/>
      <c r="M19" s="8">
        <v>0</v>
      </c>
      <c r="N19" s="8"/>
      <c r="O19" s="8">
        <v>0</v>
      </c>
      <c r="P19" s="8"/>
      <c r="Q19" s="8">
        <v>1400000</v>
      </c>
      <c r="R19" s="8"/>
      <c r="S19" s="8">
        <v>21300</v>
      </c>
      <c r="T19" s="8"/>
      <c r="U19" s="8">
        <v>42569677371</v>
      </c>
      <c r="V19" s="8"/>
      <c r="W19" s="8">
        <v>29642571000</v>
      </c>
      <c r="Y19" s="6">
        <f t="shared" si="0"/>
        <v>4.9825221679328886E-3</v>
      </c>
    </row>
    <row r="20" spans="1:25" ht="21" x14ac:dyDescent="0.25">
      <c r="A20" s="2" t="s">
        <v>26</v>
      </c>
      <c r="C20" s="8">
        <v>500000</v>
      </c>
      <c r="D20" s="8"/>
      <c r="E20" s="8">
        <v>42461728116</v>
      </c>
      <c r="F20" s="8"/>
      <c r="G20" s="8">
        <v>57406387500</v>
      </c>
      <c r="H20" s="8"/>
      <c r="I20" s="8">
        <v>0</v>
      </c>
      <c r="J20" s="8"/>
      <c r="K20" s="8">
        <v>0</v>
      </c>
      <c r="L20" s="8"/>
      <c r="M20" s="8">
        <v>0</v>
      </c>
      <c r="N20" s="8"/>
      <c r="O20" s="8">
        <v>0</v>
      </c>
      <c r="P20" s="8"/>
      <c r="Q20" s="8">
        <v>500000</v>
      </c>
      <c r="R20" s="8"/>
      <c r="S20" s="8">
        <v>121970</v>
      </c>
      <c r="T20" s="8"/>
      <c r="U20" s="8">
        <v>42461728116</v>
      </c>
      <c r="V20" s="8"/>
      <c r="W20" s="8">
        <v>60622139250</v>
      </c>
      <c r="Y20" s="6">
        <f t="shared" si="0"/>
        <v>1.0189775801857384E-2</v>
      </c>
    </row>
    <row r="21" spans="1:25" ht="21" x14ac:dyDescent="0.25">
      <c r="A21" s="2" t="s">
        <v>27</v>
      </c>
      <c r="C21" s="8">
        <v>325804</v>
      </c>
      <c r="D21" s="8"/>
      <c r="E21" s="8">
        <v>2488141700</v>
      </c>
      <c r="F21" s="8"/>
      <c r="G21" s="8">
        <v>6649605752.0184002</v>
      </c>
      <c r="H21" s="8"/>
      <c r="I21" s="8">
        <v>0</v>
      </c>
      <c r="J21" s="8"/>
      <c r="K21" s="8">
        <v>0</v>
      </c>
      <c r="L21" s="8"/>
      <c r="M21" s="8">
        <v>0</v>
      </c>
      <c r="N21" s="8"/>
      <c r="O21" s="8">
        <v>0</v>
      </c>
      <c r="P21" s="8"/>
      <c r="Q21" s="8">
        <v>325804</v>
      </c>
      <c r="R21" s="8"/>
      <c r="S21" s="8">
        <v>18769</v>
      </c>
      <c r="T21" s="8"/>
      <c r="U21" s="8">
        <v>2488141700</v>
      </c>
      <c r="V21" s="8"/>
      <c r="W21" s="8">
        <v>6078630935.1077995</v>
      </c>
      <c r="Y21" s="6">
        <f t="shared" si="0"/>
        <v>1.0217370613654676E-3</v>
      </c>
    </row>
    <row r="22" spans="1:25" ht="21" x14ac:dyDescent="0.25">
      <c r="A22" s="2" t="s">
        <v>28</v>
      </c>
      <c r="C22" s="8">
        <v>544352</v>
      </c>
      <c r="D22" s="8"/>
      <c r="E22" s="8">
        <v>2621161726</v>
      </c>
      <c r="F22" s="8"/>
      <c r="G22" s="8">
        <v>1166098742.5680001</v>
      </c>
      <c r="H22" s="8"/>
      <c r="I22" s="8">
        <v>0</v>
      </c>
      <c r="J22" s="8"/>
      <c r="K22" s="8">
        <v>0</v>
      </c>
      <c r="L22" s="8"/>
      <c r="M22" s="8">
        <v>0</v>
      </c>
      <c r="N22" s="8"/>
      <c r="O22" s="8">
        <v>0</v>
      </c>
      <c r="P22" s="8"/>
      <c r="Q22" s="8">
        <v>544352</v>
      </c>
      <c r="R22" s="8"/>
      <c r="S22" s="8">
        <v>1851</v>
      </c>
      <c r="T22" s="8"/>
      <c r="U22" s="8">
        <v>2621161726</v>
      </c>
      <c r="V22" s="8"/>
      <c r="W22" s="8">
        <v>1001600358.4656</v>
      </c>
      <c r="Y22" s="6">
        <f t="shared" si="0"/>
        <v>1.6835570671195759E-4</v>
      </c>
    </row>
    <row r="23" spans="1:25" ht="21" x14ac:dyDescent="0.25">
      <c r="A23" s="2" t="s">
        <v>29</v>
      </c>
      <c r="C23" s="8">
        <v>22816676</v>
      </c>
      <c r="D23" s="8"/>
      <c r="E23" s="8">
        <v>137007078216</v>
      </c>
      <c r="F23" s="8"/>
      <c r="G23" s="8">
        <v>142322752780.69501</v>
      </c>
      <c r="H23" s="8"/>
      <c r="I23" s="8">
        <v>0</v>
      </c>
      <c r="J23" s="8"/>
      <c r="K23" s="8">
        <v>0</v>
      </c>
      <c r="L23" s="8"/>
      <c r="M23" s="8">
        <v>0</v>
      </c>
      <c r="N23" s="8"/>
      <c r="O23" s="8">
        <v>0</v>
      </c>
      <c r="P23" s="8"/>
      <c r="Q23" s="8">
        <v>22816676</v>
      </c>
      <c r="R23" s="8"/>
      <c r="S23" s="8">
        <v>6406</v>
      </c>
      <c r="T23" s="8"/>
      <c r="U23" s="8">
        <v>137007078216</v>
      </c>
      <c r="V23" s="8"/>
      <c r="W23" s="8">
        <v>145293952878.58701</v>
      </c>
      <c r="Y23" s="6">
        <f t="shared" si="0"/>
        <v>2.4421982191900837E-2</v>
      </c>
    </row>
    <row r="24" spans="1:25" ht="21" x14ac:dyDescent="0.25">
      <c r="A24" s="2" t="s">
        <v>30</v>
      </c>
      <c r="C24" s="8">
        <v>2789534</v>
      </c>
      <c r="D24" s="8"/>
      <c r="E24" s="8">
        <v>9308748499</v>
      </c>
      <c r="F24" s="8"/>
      <c r="G24" s="8">
        <v>16365869881.475401</v>
      </c>
      <c r="H24" s="8"/>
      <c r="I24" s="8">
        <v>0</v>
      </c>
      <c r="J24" s="8"/>
      <c r="K24" s="8">
        <v>0</v>
      </c>
      <c r="L24" s="8"/>
      <c r="M24" s="8">
        <v>-1394767</v>
      </c>
      <c r="N24" s="8"/>
      <c r="O24" s="8">
        <v>8206409907</v>
      </c>
      <c r="P24" s="8"/>
      <c r="Q24" s="8">
        <v>1394767</v>
      </c>
      <c r="R24" s="8"/>
      <c r="S24" s="8">
        <v>4746</v>
      </c>
      <c r="T24" s="8"/>
      <c r="U24" s="8">
        <v>4654374251</v>
      </c>
      <c r="V24" s="8"/>
      <c r="W24" s="8">
        <v>6580177775.1170998</v>
      </c>
      <c r="Y24" s="6">
        <f t="shared" si="0"/>
        <v>1.1060404184731567E-3</v>
      </c>
    </row>
    <row r="25" spans="1:25" ht="21" x14ac:dyDescent="0.25">
      <c r="A25" s="2" t="s">
        <v>31</v>
      </c>
      <c r="C25" s="8">
        <v>6734783</v>
      </c>
      <c r="D25" s="8"/>
      <c r="E25" s="8">
        <v>23874681537</v>
      </c>
      <c r="F25" s="8"/>
      <c r="G25" s="8">
        <v>20171164366.985001</v>
      </c>
      <c r="H25" s="8"/>
      <c r="I25" s="8">
        <v>0</v>
      </c>
      <c r="J25" s="8"/>
      <c r="K25" s="8">
        <v>0</v>
      </c>
      <c r="L25" s="8"/>
      <c r="M25" s="8">
        <v>0</v>
      </c>
      <c r="N25" s="8"/>
      <c r="O25" s="8">
        <v>0</v>
      </c>
      <c r="P25" s="8"/>
      <c r="Q25" s="8">
        <v>6734783</v>
      </c>
      <c r="R25" s="8"/>
      <c r="S25" s="8">
        <v>2312</v>
      </c>
      <c r="T25" s="8"/>
      <c r="U25" s="8">
        <v>23874681537</v>
      </c>
      <c r="V25" s="8"/>
      <c r="W25" s="8">
        <v>15478171927.1388</v>
      </c>
      <c r="Y25" s="6">
        <f t="shared" si="0"/>
        <v>2.6016749608542924E-3</v>
      </c>
    </row>
    <row r="26" spans="1:25" ht="21" x14ac:dyDescent="0.25">
      <c r="A26" s="2" t="s">
        <v>32</v>
      </c>
      <c r="C26" s="8">
        <v>85000</v>
      </c>
      <c r="D26" s="8"/>
      <c r="E26" s="8">
        <v>1645857472</v>
      </c>
      <c r="F26" s="8"/>
      <c r="G26" s="8">
        <v>1221786855</v>
      </c>
      <c r="H26" s="8"/>
      <c r="I26" s="8">
        <v>0</v>
      </c>
      <c r="J26" s="8"/>
      <c r="K26" s="8">
        <v>0</v>
      </c>
      <c r="L26" s="8"/>
      <c r="M26" s="8">
        <v>0</v>
      </c>
      <c r="N26" s="8"/>
      <c r="O26" s="8">
        <v>0</v>
      </c>
      <c r="P26" s="8"/>
      <c r="Q26" s="8">
        <v>85000</v>
      </c>
      <c r="R26" s="8"/>
      <c r="S26" s="8">
        <v>14470</v>
      </c>
      <c r="T26" s="8"/>
      <c r="U26" s="8">
        <v>1645857472</v>
      </c>
      <c r="V26" s="8"/>
      <c r="W26" s="8">
        <v>1222631797.5</v>
      </c>
      <c r="Y26" s="6">
        <f t="shared" si="0"/>
        <v>2.0550815360325473E-4</v>
      </c>
    </row>
    <row r="27" spans="1:25" ht="21" x14ac:dyDescent="0.25">
      <c r="A27" s="2" t="s">
        <v>33</v>
      </c>
      <c r="C27" s="8">
        <v>1362500</v>
      </c>
      <c r="D27" s="8"/>
      <c r="E27" s="8">
        <v>4678011702</v>
      </c>
      <c r="F27" s="8"/>
      <c r="G27" s="8">
        <v>2343100106.25</v>
      </c>
      <c r="H27" s="8"/>
      <c r="I27" s="8">
        <v>0</v>
      </c>
      <c r="J27" s="8"/>
      <c r="K27" s="8">
        <v>0</v>
      </c>
      <c r="L27" s="8"/>
      <c r="M27" s="8">
        <v>0</v>
      </c>
      <c r="N27" s="8"/>
      <c r="O27" s="8">
        <v>0</v>
      </c>
      <c r="P27" s="8"/>
      <c r="Q27" s="8">
        <v>1362500</v>
      </c>
      <c r="R27" s="8"/>
      <c r="S27" s="8">
        <v>1583</v>
      </c>
      <c r="T27" s="8"/>
      <c r="U27" s="8">
        <v>4678011702</v>
      </c>
      <c r="V27" s="8"/>
      <c r="W27" s="8">
        <v>2144004316.875</v>
      </c>
      <c r="Y27" s="6">
        <f t="shared" si="0"/>
        <v>3.6037862697447859E-4</v>
      </c>
    </row>
    <row r="28" spans="1:25" ht="21" x14ac:dyDescent="0.25">
      <c r="A28" s="2" t="s">
        <v>34</v>
      </c>
      <c r="C28" s="8">
        <v>1775000</v>
      </c>
      <c r="D28" s="8"/>
      <c r="E28" s="8">
        <v>43410227737</v>
      </c>
      <c r="F28" s="8"/>
      <c r="G28" s="8">
        <v>19585270125</v>
      </c>
      <c r="H28" s="8"/>
      <c r="I28" s="8">
        <v>0</v>
      </c>
      <c r="J28" s="8"/>
      <c r="K28" s="8">
        <v>0</v>
      </c>
      <c r="L28" s="8"/>
      <c r="M28" s="8">
        <v>0</v>
      </c>
      <c r="N28" s="8"/>
      <c r="O28" s="8">
        <v>0</v>
      </c>
      <c r="P28" s="8"/>
      <c r="Q28" s="8">
        <v>1775000</v>
      </c>
      <c r="R28" s="8"/>
      <c r="S28" s="8">
        <v>10170</v>
      </c>
      <c r="T28" s="8"/>
      <c r="U28" s="8">
        <v>43410227737</v>
      </c>
      <c r="V28" s="8"/>
      <c r="W28" s="8">
        <v>17944342087.5</v>
      </c>
      <c r="Y28" s="6">
        <f t="shared" si="0"/>
        <v>3.0162053838022305E-3</v>
      </c>
    </row>
    <row r="29" spans="1:25" ht="21" x14ac:dyDescent="0.25">
      <c r="A29" s="2" t="s">
        <v>35</v>
      </c>
      <c r="C29" s="8">
        <v>5342532</v>
      </c>
      <c r="D29" s="8"/>
      <c r="E29" s="8">
        <v>34085609513</v>
      </c>
      <c r="F29" s="8"/>
      <c r="G29" s="8">
        <v>32236215683.021999</v>
      </c>
      <c r="H29" s="8"/>
      <c r="I29" s="8">
        <v>0</v>
      </c>
      <c r="J29" s="8"/>
      <c r="K29" s="8">
        <v>0</v>
      </c>
      <c r="L29" s="8"/>
      <c r="M29" s="8">
        <v>0</v>
      </c>
      <c r="N29" s="8"/>
      <c r="O29" s="8">
        <v>0</v>
      </c>
      <c r="P29" s="8"/>
      <c r="Q29" s="8">
        <v>5342532</v>
      </c>
      <c r="R29" s="8"/>
      <c r="S29" s="8">
        <v>5011</v>
      </c>
      <c r="T29" s="8"/>
      <c r="U29" s="8">
        <v>34085609513</v>
      </c>
      <c r="V29" s="8"/>
      <c r="W29" s="8">
        <v>26612137856.280602</v>
      </c>
      <c r="Y29" s="6">
        <f t="shared" si="0"/>
        <v>4.4731466378204543E-3</v>
      </c>
    </row>
    <row r="30" spans="1:25" ht="21" x14ac:dyDescent="0.25">
      <c r="A30" s="2" t="s">
        <v>36</v>
      </c>
      <c r="C30" s="8">
        <v>728201</v>
      </c>
      <c r="D30" s="8"/>
      <c r="E30" s="8">
        <v>5499186762</v>
      </c>
      <c r="F30" s="8"/>
      <c r="G30" s="8">
        <v>4292538450.0165</v>
      </c>
      <c r="H30" s="8"/>
      <c r="I30" s="8">
        <v>0</v>
      </c>
      <c r="J30" s="8"/>
      <c r="K30" s="8">
        <v>0</v>
      </c>
      <c r="L30" s="8"/>
      <c r="M30" s="8">
        <v>0</v>
      </c>
      <c r="N30" s="8"/>
      <c r="O30" s="8">
        <v>0</v>
      </c>
      <c r="P30" s="8"/>
      <c r="Q30" s="8">
        <v>728201</v>
      </c>
      <c r="R30" s="8"/>
      <c r="S30" s="8">
        <v>5260</v>
      </c>
      <c r="T30" s="8"/>
      <c r="U30" s="8">
        <v>5499186762</v>
      </c>
      <c r="V30" s="8"/>
      <c r="W30" s="8">
        <v>3807546753.303</v>
      </c>
      <c r="Y30" s="6">
        <f t="shared" si="0"/>
        <v>6.3999799827663714E-4</v>
      </c>
    </row>
    <row r="31" spans="1:25" ht="21" x14ac:dyDescent="0.25">
      <c r="A31" s="2" t="s">
        <v>37</v>
      </c>
      <c r="C31" s="8">
        <v>450000</v>
      </c>
      <c r="D31" s="8"/>
      <c r="E31" s="8">
        <v>3088010543</v>
      </c>
      <c r="F31" s="8"/>
      <c r="G31" s="8">
        <v>1639436962.5</v>
      </c>
      <c r="H31" s="8"/>
      <c r="I31" s="8">
        <v>0</v>
      </c>
      <c r="J31" s="8"/>
      <c r="K31" s="8">
        <v>0</v>
      </c>
      <c r="L31" s="8"/>
      <c r="M31" s="8">
        <v>0</v>
      </c>
      <c r="N31" s="8"/>
      <c r="O31" s="8">
        <v>0</v>
      </c>
      <c r="P31" s="8"/>
      <c r="Q31" s="8">
        <v>450000</v>
      </c>
      <c r="R31" s="8"/>
      <c r="S31" s="8">
        <v>3410</v>
      </c>
      <c r="T31" s="8"/>
      <c r="U31" s="8">
        <v>3088010543</v>
      </c>
      <c r="V31" s="8"/>
      <c r="W31" s="8">
        <v>1525369725</v>
      </c>
      <c r="Y31" s="6">
        <f t="shared" si="0"/>
        <v>2.5639437514061092E-4</v>
      </c>
    </row>
    <row r="32" spans="1:25" ht="21" x14ac:dyDescent="0.25">
      <c r="A32" s="2" t="s">
        <v>38</v>
      </c>
      <c r="C32" s="8">
        <v>26238</v>
      </c>
      <c r="D32" s="8"/>
      <c r="E32" s="8">
        <v>406809951</v>
      </c>
      <c r="F32" s="8"/>
      <c r="G32" s="8">
        <v>281684346.12</v>
      </c>
      <c r="H32" s="8"/>
      <c r="I32" s="8">
        <v>0</v>
      </c>
      <c r="J32" s="8"/>
      <c r="K32" s="8">
        <v>0</v>
      </c>
      <c r="L32" s="8"/>
      <c r="M32" s="8">
        <v>0</v>
      </c>
      <c r="N32" s="8"/>
      <c r="O32" s="8">
        <v>0</v>
      </c>
      <c r="P32" s="8"/>
      <c r="Q32" s="8">
        <v>26238</v>
      </c>
      <c r="R32" s="8"/>
      <c r="S32" s="8">
        <v>10240</v>
      </c>
      <c r="T32" s="8"/>
      <c r="U32" s="8">
        <v>406809951</v>
      </c>
      <c r="V32" s="8"/>
      <c r="W32" s="8">
        <v>267078491.13600001</v>
      </c>
      <c r="Y32" s="6">
        <f t="shared" si="0"/>
        <v>4.4892344279556161E-5</v>
      </c>
    </row>
    <row r="33" spans="1:25" ht="21" x14ac:dyDescent="0.25">
      <c r="A33" s="2" t="s">
        <v>39</v>
      </c>
      <c r="C33" s="8">
        <v>607472</v>
      </c>
      <c r="D33" s="8"/>
      <c r="E33" s="8">
        <v>12342878765</v>
      </c>
      <c r="F33" s="8"/>
      <c r="G33" s="8">
        <v>19725610453.905602</v>
      </c>
      <c r="H33" s="8"/>
      <c r="I33" s="8">
        <v>0</v>
      </c>
      <c r="J33" s="8"/>
      <c r="K33" s="8">
        <v>0</v>
      </c>
      <c r="L33" s="8"/>
      <c r="M33" s="8">
        <v>-303736</v>
      </c>
      <c r="N33" s="8"/>
      <c r="O33" s="8">
        <v>11190374930</v>
      </c>
      <c r="P33" s="8"/>
      <c r="Q33" s="8">
        <v>303736</v>
      </c>
      <c r="R33" s="8"/>
      <c r="S33" s="8">
        <v>29700</v>
      </c>
      <c r="T33" s="8"/>
      <c r="U33" s="8">
        <v>6171439383</v>
      </c>
      <c r="V33" s="8"/>
      <c r="W33" s="8">
        <v>8967284492.7600002</v>
      </c>
      <c r="Y33" s="6">
        <f t="shared" si="0"/>
        <v>1.5072813276330696E-3</v>
      </c>
    </row>
    <row r="34" spans="1:25" ht="21" x14ac:dyDescent="0.25">
      <c r="A34" s="2" t="s">
        <v>40</v>
      </c>
      <c r="C34" s="8">
        <v>12790864</v>
      </c>
      <c r="D34" s="8"/>
      <c r="E34" s="8">
        <v>217528145807</v>
      </c>
      <c r="F34" s="8"/>
      <c r="G34" s="8">
        <v>277054584646.96802</v>
      </c>
      <c r="H34" s="8"/>
      <c r="I34" s="8">
        <v>0</v>
      </c>
      <c r="J34" s="8"/>
      <c r="K34" s="8">
        <v>0</v>
      </c>
      <c r="L34" s="8"/>
      <c r="M34" s="8">
        <v>0</v>
      </c>
      <c r="N34" s="8"/>
      <c r="O34" s="8">
        <v>0</v>
      </c>
      <c r="P34" s="8"/>
      <c r="Q34" s="8">
        <v>12790864</v>
      </c>
      <c r="R34" s="8"/>
      <c r="S34" s="8">
        <v>22740</v>
      </c>
      <c r="T34" s="8"/>
      <c r="U34" s="8">
        <v>217528145807</v>
      </c>
      <c r="V34" s="8"/>
      <c r="W34" s="8">
        <v>289133605088.20801</v>
      </c>
      <c r="Y34" s="6">
        <f t="shared" si="0"/>
        <v>4.8599515772311037E-2</v>
      </c>
    </row>
    <row r="35" spans="1:25" ht="21" x14ac:dyDescent="0.25">
      <c r="A35" s="2" t="s">
        <v>41</v>
      </c>
      <c r="C35" s="8">
        <v>1500000</v>
      </c>
      <c r="D35" s="8"/>
      <c r="E35" s="8">
        <v>23451877496</v>
      </c>
      <c r="F35" s="8"/>
      <c r="G35" s="8">
        <v>25197676425</v>
      </c>
      <c r="H35" s="8"/>
      <c r="I35" s="8">
        <v>0</v>
      </c>
      <c r="J35" s="8"/>
      <c r="K35" s="8">
        <v>0</v>
      </c>
      <c r="L35" s="8"/>
      <c r="M35" s="8">
        <v>0</v>
      </c>
      <c r="N35" s="8"/>
      <c r="O35" s="8">
        <v>0</v>
      </c>
      <c r="P35" s="8"/>
      <c r="Q35" s="8">
        <v>1500000</v>
      </c>
      <c r="R35" s="8"/>
      <c r="S35" s="8">
        <v>14850</v>
      </c>
      <c r="T35" s="8"/>
      <c r="U35" s="8">
        <v>23451877496</v>
      </c>
      <c r="V35" s="8"/>
      <c r="W35" s="8">
        <v>22142463750</v>
      </c>
      <c r="Y35" s="6">
        <f t="shared" si="0"/>
        <v>3.7218538326862873E-3</v>
      </c>
    </row>
    <row r="36" spans="1:25" ht="21" x14ac:dyDescent="0.25">
      <c r="A36" s="2" t="s">
        <v>42</v>
      </c>
      <c r="C36" s="8">
        <v>15706</v>
      </c>
      <c r="D36" s="8"/>
      <c r="E36" s="8">
        <v>310677752</v>
      </c>
      <c r="F36" s="8"/>
      <c r="G36" s="8">
        <v>247927282.884</v>
      </c>
      <c r="H36" s="8"/>
      <c r="I36" s="8">
        <v>0</v>
      </c>
      <c r="J36" s="8"/>
      <c r="K36" s="8">
        <v>0</v>
      </c>
      <c r="L36" s="8"/>
      <c r="M36" s="8">
        <v>0</v>
      </c>
      <c r="N36" s="8"/>
      <c r="O36" s="8">
        <v>0</v>
      </c>
      <c r="P36" s="8"/>
      <c r="Q36" s="8">
        <v>15706</v>
      </c>
      <c r="R36" s="8"/>
      <c r="S36" s="8">
        <v>15300</v>
      </c>
      <c r="T36" s="8"/>
      <c r="U36" s="8">
        <v>310677752</v>
      </c>
      <c r="V36" s="8"/>
      <c r="W36" s="8">
        <v>238872004.28999999</v>
      </c>
      <c r="Y36" s="6">
        <f t="shared" si="0"/>
        <v>4.0151208769087029E-5</v>
      </c>
    </row>
    <row r="37" spans="1:25" ht="21" x14ac:dyDescent="0.25">
      <c r="A37" s="2" t="s">
        <v>43</v>
      </c>
      <c r="C37" s="8">
        <v>50000</v>
      </c>
      <c r="D37" s="8"/>
      <c r="E37" s="8">
        <v>1465780226</v>
      </c>
      <c r="F37" s="8"/>
      <c r="G37" s="8">
        <v>1141666425</v>
      </c>
      <c r="H37" s="8"/>
      <c r="I37" s="8">
        <v>0</v>
      </c>
      <c r="J37" s="8"/>
      <c r="K37" s="8">
        <v>0</v>
      </c>
      <c r="L37" s="8"/>
      <c r="M37" s="8">
        <v>0</v>
      </c>
      <c r="N37" s="8"/>
      <c r="O37" s="8">
        <v>0</v>
      </c>
      <c r="P37" s="8"/>
      <c r="Q37" s="8">
        <v>50000</v>
      </c>
      <c r="R37" s="8"/>
      <c r="S37" s="8">
        <v>18850</v>
      </c>
      <c r="T37" s="8"/>
      <c r="U37" s="8">
        <v>1465780226</v>
      </c>
      <c r="V37" s="8"/>
      <c r="W37" s="8">
        <v>936892125</v>
      </c>
      <c r="Y37" s="6">
        <f t="shared" si="0"/>
        <v>1.5747911278594055E-4</v>
      </c>
    </row>
    <row r="38" spans="1:25" ht="21" x14ac:dyDescent="0.25">
      <c r="A38" s="2" t="s">
        <v>44</v>
      </c>
      <c r="C38" s="8">
        <v>10496511</v>
      </c>
      <c r="D38" s="8"/>
      <c r="E38" s="8">
        <v>74505134450</v>
      </c>
      <c r="F38" s="8"/>
      <c r="G38" s="8">
        <v>41485809675.970802</v>
      </c>
      <c r="H38" s="8"/>
      <c r="I38" s="8">
        <v>0</v>
      </c>
      <c r="J38" s="8"/>
      <c r="K38" s="8">
        <v>0</v>
      </c>
      <c r="L38" s="8"/>
      <c r="M38" s="8">
        <v>0</v>
      </c>
      <c r="N38" s="8"/>
      <c r="O38" s="8">
        <v>0</v>
      </c>
      <c r="P38" s="8"/>
      <c r="Q38" s="8">
        <v>10496511</v>
      </c>
      <c r="R38" s="8"/>
      <c r="S38" s="8">
        <v>2750</v>
      </c>
      <c r="T38" s="8"/>
      <c r="U38" s="8">
        <v>74505134450</v>
      </c>
      <c r="V38" s="8"/>
      <c r="W38" s="8">
        <v>28693656088.762501</v>
      </c>
      <c r="Y38" s="6">
        <f t="shared" si="0"/>
        <v>4.8230221845905891E-3</v>
      </c>
    </row>
    <row r="39" spans="1:25" ht="21" x14ac:dyDescent="0.25">
      <c r="A39" s="2" t="s">
        <v>45</v>
      </c>
      <c r="C39" s="8">
        <v>1698345</v>
      </c>
      <c r="D39" s="8"/>
      <c r="E39" s="8">
        <v>34853505884</v>
      </c>
      <c r="F39" s="8"/>
      <c r="G39" s="8">
        <v>48148600443.57</v>
      </c>
      <c r="H39" s="8"/>
      <c r="I39" s="8">
        <v>0</v>
      </c>
      <c r="J39" s="8"/>
      <c r="K39" s="8">
        <v>0</v>
      </c>
      <c r="L39" s="8"/>
      <c r="M39" s="8">
        <v>0</v>
      </c>
      <c r="N39" s="8"/>
      <c r="O39" s="8">
        <v>0</v>
      </c>
      <c r="P39" s="8"/>
      <c r="Q39" s="8">
        <v>1698345</v>
      </c>
      <c r="R39" s="8"/>
      <c r="S39" s="8">
        <v>28370</v>
      </c>
      <c r="T39" s="8"/>
      <c r="U39" s="8">
        <v>34853505884</v>
      </c>
      <c r="V39" s="8"/>
      <c r="W39" s="8">
        <v>47895364466.482498</v>
      </c>
      <c r="Y39" s="6">
        <f t="shared" si="0"/>
        <v>8.0505741285219218E-3</v>
      </c>
    </row>
    <row r="40" spans="1:25" ht="21" x14ac:dyDescent="0.25">
      <c r="A40" s="2" t="s">
        <v>46</v>
      </c>
      <c r="C40" s="8">
        <v>2377941</v>
      </c>
      <c r="D40" s="8"/>
      <c r="E40" s="8">
        <v>8740481289</v>
      </c>
      <c r="F40" s="8"/>
      <c r="G40" s="8">
        <v>4389562210.1998501</v>
      </c>
      <c r="H40" s="8"/>
      <c r="I40" s="8">
        <v>0</v>
      </c>
      <c r="J40" s="8"/>
      <c r="K40" s="8">
        <v>0</v>
      </c>
      <c r="L40" s="8"/>
      <c r="M40" s="8">
        <v>0</v>
      </c>
      <c r="N40" s="8"/>
      <c r="O40" s="8">
        <v>0</v>
      </c>
      <c r="P40" s="8"/>
      <c r="Q40" s="8">
        <v>2377941</v>
      </c>
      <c r="R40" s="8"/>
      <c r="S40" s="8">
        <v>1940</v>
      </c>
      <c r="T40" s="8"/>
      <c r="U40" s="8">
        <v>8740481289</v>
      </c>
      <c r="V40" s="8"/>
      <c r="W40" s="8">
        <v>4585756967.0369997</v>
      </c>
      <c r="Y40" s="6">
        <f t="shared" si="0"/>
        <v>7.7080479102215993E-4</v>
      </c>
    </row>
    <row r="41" spans="1:25" ht="21" x14ac:dyDescent="0.25">
      <c r="A41" s="2" t="s">
        <v>47</v>
      </c>
      <c r="C41" s="8">
        <v>2999999</v>
      </c>
      <c r="D41" s="8"/>
      <c r="E41" s="8">
        <v>22876033994</v>
      </c>
      <c r="F41" s="8"/>
      <c r="G41" s="8">
        <v>39453831348.718498</v>
      </c>
      <c r="H41" s="8"/>
      <c r="I41" s="8">
        <v>2999999</v>
      </c>
      <c r="J41" s="8"/>
      <c r="K41" s="8">
        <v>0</v>
      </c>
      <c r="L41" s="8"/>
      <c r="M41" s="8">
        <v>0</v>
      </c>
      <c r="N41" s="8"/>
      <c r="O41" s="8">
        <v>0</v>
      </c>
      <c r="P41" s="8"/>
      <c r="Q41" s="8">
        <v>5999998</v>
      </c>
      <c r="R41" s="8"/>
      <c r="S41" s="8">
        <v>6520</v>
      </c>
      <c r="T41" s="8"/>
      <c r="U41" s="8">
        <v>22876033994</v>
      </c>
      <c r="V41" s="8"/>
      <c r="W41" s="8">
        <v>38887223037.587997</v>
      </c>
      <c r="Y41" s="6">
        <f t="shared" si="0"/>
        <v>6.5364252930062211E-3</v>
      </c>
    </row>
    <row r="42" spans="1:25" ht="19.5" thickBot="1" x14ac:dyDescent="0.3">
      <c r="C42" s="9">
        <f>SUM(C9:C41)</f>
        <v>88622848</v>
      </c>
      <c r="D42" s="8"/>
      <c r="E42" s="9">
        <f>SUM(E9:E41)</f>
        <v>977407862849</v>
      </c>
      <c r="F42" s="8"/>
      <c r="G42" s="9">
        <f>SUM(G9:G41)</f>
        <v>977573649740.46692</v>
      </c>
      <c r="H42" s="8"/>
      <c r="I42" s="9">
        <f>SUM(I9:I41)</f>
        <v>2999999</v>
      </c>
      <c r="J42" s="8"/>
      <c r="K42" s="9">
        <f>SUM(K9:K41)</f>
        <v>0</v>
      </c>
      <c r="L42" s="8"/>
      <c r="M42" s="9">
        <f>SUM(M9:M41)</f>
        <v>-1698503</v>
      </c>
      <c r="N42" s="8"/>
      <c r="O42" s="9">
        <f>SUM(O9:O41)</f>
        <v>19396784837</v>
      </c>
      <c r="P42" s="8"/>
      <c r="Q42" s="9">
        <f>SUM(Q9:Q41)</f>
        <v>89924344</v>
      </c>
      <c r="R42" s="8"/>
      <c r="S42" s="9">
        <f>SUM(S9:S41)</f>
        <v>435192</v>
      </c>
      <c r="T42" s="8"/>
      <c r="U42" s="9">
        <f>SUM(U9:U41)</f>
        <v>966582049219</v>
      </c>
      <c r="V42" s="8"/>
      <c r="W42" s="9">
        <f>SUM(W9:W41)</f>
        <v>903239647356.96826</v>
      </c>
      <c r="Y42" s="7">
        <f>SUM(Y9:Y41)</f>
        <v>0.15182257861209064</v>
      </c>
    </row>
    <row r="43" spans="1:25" ht="19.5" thickTop="1" x14ac:dyDescent="0.25"/>
  </sheetData>
  <sheetProtection algorithmName="SHA-512" hashValue="vdW5dDQ6YOCAJ3wmDm8hr0G+5qAMsWzg8G6/ZeWGmz/1vkwQawVi5KUCl3/OykXZH1uVYZeYPxcOQJ2w60H7mg==" saltValue="hR7GnXsFX/xBA/qxbRjLmw==" spinCount="100000" sheet="1" objects="1" scenarios="1"/>
  <mergeCells count="21">
    <mergeCell ref="A4:Y4"/>
    <mergeCell ref="A3:Y3"/>
    <mergeCell ref="A2:Y2"/>
    <mergeCell ref="Y7:Y8"/>
    <mergeCell ref="Q6:Y6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  <mergeCell ref="A6:A8"/>
    <mergeCell ref="C7:C8"/>
    <mergeCell ref="E7:E8"/>
    <mergeCell ref="G7:G8"/>
    <mergeCell ref="C6:G6"/>
  </mergeCells>
  <pageMargins left="0.7" right="0.7" top="0.75" bottom="0.75" header="0.3" footer="0.3"/>
  <pageSetup paperSize="9" scale="34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19"/>
  <sheetViews>
    <sheetView rightToLeft="1" view="pageBreakPreview" zoomScale="85" zoomScaleNormal="100" zoomScaleSheetLayoutView="85" workbookViewId="0">
      <selection activeCell="K28" sqref="K28"/>
    </sheetView>
  </sheetViews>
  <sheetFormatPr defaultRowHeight="18.75" x14ac:dyDescent="0.25"/>
  <cols>
    <col min="1" max="1" width="32.42578125" style="1" bestFit="1" customWidth="1"/>
    <col min="2" max="2" width="1" style="1" customWidth="1"/>
    <col min="3" max="3" width="21.28515625" style="1" bestFit="1" customWidth="1"/>
    <col min="4" max="4" width="1" style="1" customWidth="1"/>
    <col min="5" max="5" width="22.85546875" style="1" bestFit="1" customWidth="1"/>
    <col min="6" max="6" width="1" style="1" customWidth="1"/>
    <col min="7" max="7" width="16.42578125" style="1" bestFit="1" customWidth="1"/>
    <col min="8" max="8" width="1" style="1" customWidth="1"/>
    <col min="9" max="9" width="16.42578125" style="1" bestFit="1" customWidth="1"/>
    <col min="10" max="10" width="1" style="1" customWidth="1"/>
    <col min="11" max="11" width="21.28515625" style="1" bestFit="1" customWidth="1"/>
    <col min="12" max="12" width="1" style="1" customWidth="1"/>
    <col min="13" max="13" width="22.85546875" style="1" bestFit="1" customWidth="1"/>
    <col min="14" max="14" width="1" style="1" customWidth="1"/>
    <col min="15" max="15" width="16.42578125" style="1" bestFit="1" customWidth="1"/>
    <col min="16" max="16" width="1" style="1" customWidth="1"/>
    <col min="17" max="17" width="17.8554687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30" x14ac:dyDescent="0.25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</row>
    <row r="3" spans="1:17" ht="30" x14ac:dyDescent="0.25">
      <c r="A3" s="13" t="s">
        <v>142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</row>
    <row r="4" spans="1:17" ht="30" x14ac:dyDescent="0.25">
      <c r="A4" s="13" t="s">
        <v>2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</row>
    <row r="6" spans="1:17" ht="30" x14ac:dyDescent="0.25">
      <c r="A6" s="15" t="s">
        <v>146</v>
      </c>
      <c r="C6" s="14" t="s">
        <v>144</v>
      </c>
      <c r="D6" s="14" t="s">
        <v>144</v>
      </c>
      <c r="E6" s="14" t="s">
        <v>144</v>
      </c>
      <c r="F6" s="14" t="s">
        <v>144</v>
      </c>
      <c r="G6" s="14" t="s">
        <v>144</v>
      </c>
      <c r="H6" s="14" t="s">
        <v>144</v>
      </c>
      <c r="I6" s="14" t="s">
        <v>144</v>
      </c>
      <c r="K6" s="14" t="s">
        <v>145</v>
      </c>
      <c r="L6" s="14" t="s">
        <v>145</v>
      </c>
      <c r="M6" s="14" t="s">
        <v>145</v>
      </c>
      <c r="N6" s="14" t="s">
        <v>145</v>
      </c>
      <c r="O6" s="14" t="s">
        <v>145</v>
      </c>
      <c r="P6" s="14" t="s">
        <v>145</v>
      </c>
      <c r="Q6" s="14" t="s">
        <v>145</v>
      </c>
    </row>
    <row r="7" spans="1:17" ht="30" x14ac:dyDescent="0.25">
      <c r="A7" s="14" t="s">
        <v>146</v>
      </c>
      <c r="C7" s="14" t="s">
        <v>192</v>
      </c>
      <c r="E7" s="14" t="s">
        <v>189</v>
      </c>
      <c r="G7" s="14" t="s">
        <v>190</v>
      </c>
      <c r="I7" s="14" t="s">
        <v>193</v>
      </c>
      <c r="K7" s="14" t="s">
        <v>192</v>
      </c>
      <c r="M7" s="14" t="s">
        <v>189</v>
      </c>
      <c r="O7" s="14" t="s">
        <v>190</v>
      </c>
      <c r="Q7" s="14" t="s">
        <v>193</v>
      </c>
    </row>
    <row r="8" spans="1:17" ht="21" x14ac:dyDescent="0.25">
      <c r="A8" s="2" t="s">
        <v>71</v>
      </c>
      <c r="C8" s="8">
        <v>2197497096</v>
      </c>
      <c r="D8" s="8"/>
      <c r="E8" s="8">
        <v>899636912</v>
      </c>
      <c r="F8" s="8"/>
      <c r="G8" s="8">
        <v>36250000</v>
      </c>
      <c r="H8" s="8"/>
      <c r="I8" s="8">
        <v>3133384008</v>
      </c>
      <c r="J8" s="8"/>
      <c r="K8" s="8">
        <v>51887858848</v>
      </c>
      <c r="L8" s="8"/>
      <c r="M8" s="8">
        <v>0</v>
      </c>
      <c r="N8" s="8"/>
      <c r="O8" s="8">
        <v>71250000</v>
      </c>
      <c r="P8" s="8"/>
      <c r="Q8" s="8">
        <v>51959108848</v>
      </c>
    </row>
    <row r="9" spans="1:17" ht="21" x14ac:dyDescent="0.25">
      <c r="A9" s="2" t="s">
        <v>151</v>
      </c>
      <c r="C9" s="8">
        <v>0</v>
      </c>
      <c r="D9" s="8"/>
      <c r="E9" s="8">
        <v>0</v>
      </c>
      <c r="F9" s="8"/>
      <c r="G9" s="8">
        <v>0</v>
      </c>
      <c r="H9" s="8"/>
      <c r="I9" s="8">
        <v>0</v>
      </c>
      <c r="J9" s="8"/>
      <c r="K9" s="8">
        <v>667625832</v>
      </c>
      <c r="L9" s="8"/>
      <c r="M9" s="8">
        <v>0</v>
      </c>
      <c r="N9" s="8"/>
      <c r="O9" s="8">
        <v>5548994070</v>
      </c>
      <c r="P9" s="8"/>
      <c r="Q9" s="8">
        <v>6216619902</v>
      </c>
    </row>
    <row r="10" spans="1:17" ht="21" x14ac:dyDescent="0.25">
      <c r="A10" s="2" t="s">
        <v>154</v>
      </c>
      <c r="C10" s="8">
        <v>0</v>
      </c>
      <c r="D10" s="8"/>
      <c r="E10" s="8">
        <v>0</v>
      </c>
      <c r="F10" s="8"/>
      <c r="G10" s="8">
        <v>0</v>
      </c>
      <c r="H10" s="8"/>
      <c r="I10" s="8">
        <v>0</v>
      </c>
      <c r="J10" s="8"/>
      <c r="K10" s="8">
        <v>1817364567</v>
      </c>
      <c r="L10" s="8"/>
      <c r="M10" s="8">
        <v>0</v>
      </c>
      <c r="N10" s="8"/>
      <c r="O10" s="8">
        <v>54634038</v>
      </c>
      <c r="P10" s="8"/>
      <c r="Q10" s="8">
        <v>1871998605</v>
      </c>
    </row>
    <row r="11" spans="1:17" ht="21" x14ac:dyDescent="0.25">
      <c r="A11" s="2" t="s">
        <v>52</v>
      </c>
      <c r="C11" s="8">
        <v>0</v>
      </c>
      <c r="D11" s="8"/>
      <c r="E11" s="8">
        <v>0</v>
      </c>
      <c r="F11" s="8"/>
      <c r="G11" s="8">
        <v>0</v>
      </c>
      <c r="H11" s="8"/>
      <c r="I11" s="8">
        <v>0</v>
      </c>
      <c r="J11" s="8"/>
      <c r="K11" s="8">
        <v>0</v>
      </c>
      <c r="L11" s="8"/>
      <c r="M11" s="8">
        <v>0</v>
      </c>
      <c r="N11" s="8"/>
      <c r="O11" s="8">
        <v>-2894972</v>
      </c>
      <c r="P11" s="8"/>
      <c r="Q11" s="8">
        <v>-2894972</v>
      </c>
    </row>
    <row r="12" spans="1:17" ht="21" x14ac:dyDescent="0.25">
      <c r="A12" s="2" t="s">
        <v>77</v>
      </c>
      <c r="C12" s="8">
        <v>15703085283</v>
      </c>
      <c r="D12" s="8"/>
      <c r="E12" s="8">
        <v>16097081875</v>
      </c>
      <c r="F12" s="8"/>
      <c r="G12" s="8">
        <v>0</v>
      </c>
      <c r="H12" s="8"/>
      <c r="I12" s="8">
        <v>31800167158</v>
      </c>
      <c r="J12" s="8"/>
      <c r="K12" s="8">
        <v>99219290112</v>
      </c>
      <c r="L12" s="8"/>
      <c r="M12" s="8">
        <v>29911049935</v>
      </c>
      <c r="N12" s="8"/>
      <c r="O12" s="8">
        <v>0</v>
      </c>
      <c r="P12" s="8"/>
      <c r="Q12" s="8">
        <v>129130340047</v>
      </c>
    </row>
    <row r="13" spans="1:17" ht="21" x14ac:dyDescent="0.25">
      <c r="A13" s="2" t="s">
        <v>64</v>
      </c>
      <c r="C13" s="8">
        <v>26554691461</v>
      </c>
      <c r="D13" s="8"/>
      <c r="E13" s="8">
        <v>0</v>
      </c>
      <c r="F13" s="8"/>
      <c r="G13" s="8">
        <v>0</v>
      </c>
      <c r="H13" s="8"/>
      <c r="I13" s="8">
        <v>26554691461</v>
      </c>
      <c r="J13" s="8"/>
      <c r="K13" s="8">
        <v>136488397024</v>
      </c>
      <c r="L13" s="8"/>
      <c r="M13" s="8">
        <v>1142120320</v>
      </c>
      <c r="N13" s="8"/>
      <c r="O13" s="8">
        <v>0</v>
      </c>
      <c r="P13" s="8"/>
      <c r="Q13" s="8">
        <v>137630517344</v>
      </c>
    </row>
    <row r="14" spans="1:17" ht="21" x14ac:dyDescent="0.25">
      <c r="A14" s="2" t="s">
        <v>80</v>
      </c>
      <c r="C14" s="8">
        <v>12729942423</v>
      </c>
      <c r="D14" s="8"/>
      <c r="E14" s="8">
        <v>0</v>
      </c>
      <c r="F14" s="8"/>
      <c r="G14" s="8">
        <v>0</v>
      </c>
      <c r="H14" s="8"/>
      <c r="I14" s="8">
        <v>12729942423</v>
      </c>
      <c r="J14" s="8"/>
      <c r="K14" s="8">
        <v>124803836954</v>
      </c>
      <c r="L14" s="8"/>
      <c r="M14" s="8">
        <v>63946104777</v>
      </c>
      <c r="N14" s="8"/>
      <c r="O14" s="8">
        <v>0</v>
      </c>
      <c r="P14" s="8"/>
      <c r="Q14" s="8">
        <v>188749941731</v>
      </c>
    </row>
    <row r="15" spans="1:17" ht="21" x14ac:dyDescent="0.25">
      <c r="A15" s="2" t="s">
        <v>74</v>
      </c>
      <c r="C15" s="8">
        <v>103695010</v>
      </c>
      <c r="D15" s="8"/>
      <c r="E15" s="8">
        <v>93448060</v>
      </c>
      <c r="F15" s="8"/>
      <c r="G15" s="8">
        <v>0</v>
      </c>
      <c r="H15" s="8"/>
      <c r="I15" s="8">
        <v>197143070</v>
      </c>
      <c r="J15" s="8"/>
      <c r="K15" s="8">
        <v>1009383509</v>
      </c>
      <c r="L15" s="8"/>
      <c r="M15" s="8">
        <v>237511943</v>
      </c>
      <c r="N15" s="8"/>
      <c r="O15" s="8">
        <v>0</v>
      </c>
      <c r="P15" s="8"/>
      <c r="Q15" s="8">
        <v>1246895452</v>
      </c>
    </row>
    <row r="16" spans="1:17" ht="21" x14ac:dyDescent="0.25">
      <c r="A16" s="2" t="s">
        <v>83</v>
      </c>
      <c r="C16" s="8">
        <v>0</v>
      </c>
      <c r="D16" s="8"/>
      <c r="E16" s="8">
        <v>1792109326</v>
      </c>
      <c r="F16" s="8"/>
      <c r="G16" s="8">
        <v>0</v>
      </c>
      <c r="H16" s="8"/>
      <c r="I16" s="8">
        <v>1792109326</v>
      </c>
      <c r="J16" s="8"/>
      <c r="K16" s="8">
        <v>0</v>
      </c>
      <c r="L16" s="8"/>
      <c r="M16" s="8">
        <v>18168723153</v>
      </c>
      <c r="N16" s="8"/>
      <c r="O16" s="8">
        <v>0</v>
      </c>
      <c r="P16" s="8"/>
      <c r="Q16" s="8">
        <v>18168723153</v>
      </c>
    </row>
    <row r="17" spans="1:17" ht="21" x14ac:dyDescent="0.25">
      <c r="A17" s="2" t="s">
        <v>68</v>
      </c>
      <c r="C17" s="8">
        <v>0</v>
      </c>
      <c r="D17" s="8"/>
      <c r="E17" s="8">
        <v>287653796</v>
      </c>
      <c r="F17" s="8"/>
      <c r="G17" s="8">
        <v>0</v>
      </c>
      <c r="H17" s="8"/>
      <c r="I17" s="8">
        <v>287653796</v>
      </c>
      <c r="J17" s="8"/>
      <c r="K17" s="8">
        <v>0</v>
      </c>
      <c r="L17" s="8"/>
      <c r="M17" s="8">
        <v>3547186898</v>
      </c>
      <c r="N17" s="8"/>
      <c r="O17" s="8">
        <v>0</v>
      </c>
      <c r="P17" s="8"/>
      <c r="Q17" s="8">
        <v>3547186898</v>
      </c>
    </row>
    <row r="18" spans="1:17" ht="19.5" thickBot="1" x14ac:dyDescent="0.3">
      <c r="C18" s="9">
        <f>SUM(C8:C17)</f>
        <v>57288911273</v>
      </c>
      <c r="D18" s="8"/>
      <c r="E18" s="9">
        <f>SUM(E8:E17)</f>
        <v>19169929969</v>
      </c>
      <c r="F18" s="8"/>
      <c r="G18" s="9">
        <f>SUM(G8:G17)</f>
        <v>36250000</v>
      </c>
      <c r="H18" s="8"/>
      <c r="I18" s="9">
        <f>SUM(I8:I17)</f>
        <v>76495091242</v>
      </c>
      <c r="J18" s="8"/>
      <c r="K18" s="9">
        <f>SUM(K8:K17)</f>
        <v>415893756846</v>
      </c>
      <c r="L18" s="8"/>
      <c r="M18" s="9">
        <f>SUM(M8:M17)</f>
        <v>116952697026</v>
      </c>
      <c r="N18" s="8"/>
      <c r="O18" s="9">
        <f>SUM(O8:O17)</f>
        <v>5671983136</v>
      </c>
      <c r="P18" s="8"/>
      <c r="Q18" s="9">
        <f>SUM(Q8:Q17)</f>
        <v>538518437008</v>
      </c>
    </row>
    <row r="19" spans="1:17" ht="19.5" thickTop="1" x14ac:dyDescent="0.25"/>
  </sheetData>
  <sheetProtection algorithmName="SHA-512" hashValue="srbkCXtQeHtqvz9iIEP+yptByoCUvHpLbskjycicpAr4WTZrfPzXQikWVUNm0ke43Jz0GnSi/idqro/iUuEgKQ==" saltValue="W0ADHWQV65q24javBhWbzw==" spinCount="100000" sheet="1" objects="1" scenarios="1"/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paperSize="9" scale="44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33"/>
  <sheetViews>
    <sheetView rightToLeft="1" view="pageBreakPreview" topLeftCell="A3" zoomScale="85" zoomScaleNormal="100" zoomScaleSheetLayoutView="85" workbookViewId="0">
      <selection activeCell="I21" sqref="I21"/>
    </sheetView>
  </sheetViews>
  <sheetFormatPr defaultRowHeight="18.75" x14ac:dyDescent="0.25"/>
  <cols>
    <col min="1" max="1" width="27.42578125" style="1" bestFit="1" customWidth="1"/>
    <col min="2" max="2" width="1" style="1" customWidth="1"/>
    <col min="3" max="3" width="22.85546875" style="1" bestFit="1" customWidth="1"/>
    <col min="4" max="4" width="1" style="1" customWidth="1"/>
    <col min="5" max="5" width="41.140625" style="1" bestFit="1" customWidth="1"/>
    <col min="6" max="6" width="1" style="1" customWidth="1"/>
    <col min="7" max="7" width="35.7109375" style="1" bestFit="1" customWidth="1"/>
    <col min="8" max="8" width="1" style="1" customWidth="1"/>
    <col min="9" max="9" width="41.140625" style="1" bestFit="1" customWidth="1"/>
    <col min="10" max="10" width="1" style="1" customWidth="1"/>
    <col min="11" max="11" width="35.7109375" style="1" bestFit="1" customWidth="1"/>
    <col min="12" max="12" width="1" style="1" customWidth="1"/>
    <col min="13" max="13" width="9.140625" style="1" customWidth="1"/>
    <col min="14" max="16384" width="9.140625" style="1"/>
  </cols>
  <sheetData>
    <row r="2" spans="1:11" ht="30" x14ac:dyDescent="0.25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</row>
    <row r="3" spans="1:11" ht="30" x14ac:dyDescent="0.25">
      <c r="A3" s="13" t="s">
        <v>142</v>
      </c>
      <c r="B3" s="13"/>
      <c r="C3" s="13"/>
      <c r="D3" s="13"/>
      <c r="E3" s="13"/>
      <c r="F3" s="13"/>
      <c r="G3" s="13"/>
      <c r="H3" s="13"/>
      <c r="I3" s="13"/>
      <c r="J3" s="13"/>
      <c r="K3" s="13"/>
    </row>
    <row r="4" spans="1:11" ht="30" x14ac:dyDescent="0.25">
      <c r="A4" s="13" t="s">
        <v>2</v>
      </c>
      <c r="B4" s="13"/>
      <c r="C4" s="13"/>
      <c r="D4" s="13"/>
      <c r="E4" s="13"/>
      <c r="F4" s="13"/>
      <c r="G4" s="13"/>
      <c r="H4" s="13"/>
      <c r="I4" s="13"/>
      <c r="J4" s="13"/>
      <c r="K4" s="13"/>
    </row>
    <row r="6" spans="1:11" ht="30" x14ac:dyDescent="0.25">
      <c r="A6" s="14" t="s">
        <v>194</v>
      </c>
      <c r="B6" s="14" t="s">
        <v>194</v>
      </c>
      <c r="C6" s="14" t="s">
        <v>194</v>
      </c>
      <c r="E6" s="14" t="s">
        <v>144</v>
      </c>
      <c r="F6" s="14" t="s">
        <v>144</v>
      </c>
      <c r="G6" s="14" t="s">
        <v>144</v>
      </c>
      <c r="I6" s="14" t="s">
        <v>145</v>
      </c>
      <c r="J6" s="14" t="s">
        <v>145</v>
      </c>
      <c r="K6" s="14" t="s">
        <v>145</v>
      </c>
    </row>
    <row r="7" spans="1:11" ht="30" x14ac:dyDescent="0.25">
      <c r="A7" s="14" t="s">
        <v>195</v>
      </c>
      <c r="C7" s="14" t="s">
        <v>89</v>
      </c>
      <c r="E7" s="14" t="s">
        <v>196</v>
      </c>
      <c r="G7" s="14" t="s">
        <v>197</v>
      </c>
      <c r="I7" s="14" t="s">
        <v>196</v>
      </c>
      <c r="K7" s="14" t="s">
        <v>197</v>
      </c>
    </row>
    <row r="8" spans="1:11" ht="21" x14ac:dyDescent="0.25">
      <c r="A8" s="2" t="s">
        <v>95</v>
      </c>
      <c r="C8" s="1" t="s">
        <v>96</v>
      </c>
      <c r="E8" s="8">
        <v>8308</v>
      </c>
      <c r="G8" s="1">
        <v>10</v>
      </c>
      <c r="I8" s="8">
        <v>146818</v>
      </c>
      <c r="K8" s="1">
        <v>10</v>
      </c>
    </row>
    <row r="9" spans="1:11" ht="21" x14ac:dyDescent="0.25">
      <c r="A9" s="2" t="s">
        <v>102</v>
      </c>
      <c r="C9" s="1" t="s">
        <v>103</v>
      </c>
      <c r="E9" s="8">
        <v>1851334</v>
      </c>
      <c r="G9" s="1">
        <v>10</v>
      </c>
      <c r="I9" s="8">
        <v>227953945</v>
      </c>
      <c r="K9" s="1">
        <v>10</v>
      </c>
    </row>
    <row r="10" spans="1:11" ht="21" x14ac:dyDescent="0.25">
      <c r="A10" s="2" t="s">
        <v>156</v>
      </c>
      <c r="C10" s="1" t="s">
        <v>198</v>
      </c>
      <c r="E10" s="8">
        <v>0</v>
      </c>
      <c r="G10" s="1">
        <v>0</v>
      </c>
      <c r="I10" s="8">
        <v>32477</v>
      </c>
      <c r="K10" s="1">
        <v>0</v>
      </c>
    </row>
    <row r="11" spans="1:11" ht="21" x14ac:dyDescent="0.25">
      <c r="A11" s="2" t="s">
        <v>105</v>
      </c>
      <c r="C11" s="1" t="s">
        <v>106</v>
      </c>
      <c r="E11" s="8">
        <v>84728</v>
      </c>
      <c r="G11" s="1">
        <v>10</v>
      </c>
      <c r="I11" s="8">
        <v>2555603</v>
      </c>
      <c r="K11" s="1">
        <v>10</v>
      </c>
    </row>
    <row r="12" spans="1:11" ht="21" x14ac:dyDescent="0.25">
      <c r="A12" s="2" t="s">
        <v>108</v>
      </c>
      <c r="C12" s="1" t="s">
        <v>199</v>
      </c>
      <c r="E12" s="8">
        <v>0</v>
      </c>
      <c r="G12" s="1">
        <v>10</v>
      </c>
      <c r="I12" s="8">
        <v>35322279495</v>
      </c>
      <c r="K12" s="1">
        <v>10</v>
      </c>
    </row>
    <row r="13" spans="1:11" ht="21" x14ac:dyDescent="0.25">
      <c r="A13" s="2" t="s">
        <v>157</v>
      </c>
      <c r="C13" s="1" t="s">
        <v>200</v>
      </c>
      <c r="E13" s="8">
        <v>0</v>
      </c>
      <c r="G13" s="1">
        <v>0</v>
      </c>
      <c r="I13" s="8">
        <v>8806721281</v>
      </c>
      <c r="K13" s="1">
        <v>0</v>
      </c>
    </row>
    <row r="14" spans="1:11" ht="21" x14ac:dyDescent="0.25">
      <c r="A14" s="2" t="s">
        <v>157</v>
      </c>
      <c r="C14" s="1" t="s">
        <v>201</v>
      </c>
      <c r="E14" s="8">
        <v>0</v>
      </c>
      <c r="G14" s="1">
        <v>0</v>
      </c>
      <c r="I14" s="8">
        <v>885865</v>
      </c>
      <c r="K14" s="1">
        <v>0</v>
      </c>
    </row>
    <row r="15" spans="1:11" ht="21" x14ac:dyDescent="0.25">
      <c r="A15" s="2" t="s">
        <v>108</v>
      </c>
      <c r="C15" s="1" t="s">
        <v>109</v>
      </c>
      <c r="E15" s="8">
        <v>1617</v>
      </c>
      <c r="G15" s="1">
        <v>10</v>
      </c>
      <c r="I15" s="8">
        <v>4587431</v>
      </c>
      <c r="K15" s="1">
        <v>10</v>
      </c>
    </row>
    <row r="16" spans="1:11" ht="21" x14ac:dyDescent="0.25">
      <c r="A16" s="2" t="s">
        <v>158</v>
      </c>
      <c r="C16" s="1" t="s">
        <v>202</v>
      </c>
      <c r="E16" s="8">
        <v>0</v>
      </c>
      <c r="G16" s="1">
        <v>0</v>
      </c>
      <c r="I16" s="8">
        <v>31501</v>
      </c>
      <c r="K16" s="1">
        <v>0</v>
      </c>
    </row>
    <row r="17" spans="1:11" ht="21" x14ac:dyDescent="0.25">
      <c r="A17" s="2" t="s">
        <v>105</v>
      </c>
      <c r="C17" s="1" t="s">
        <v>114</v>
      </c>
      <c r="E17" s="8">
        <v>6505205476</v>
      </c>
      <c r="G17" s="1">
        <v>18</v>
      </c>
      <c r="I17" s="8">
        <v>71232705988</v>
      </c>
      <c r="K17" s="1">
        <v>18</v>
      </c>
    </row>
    <row r="18" spans="1:11" ht="21" x14ac:dyDescent="0.25">
      <c r="A18" s="2" t="s">
        <v>105</v>
      </c>
      <c r="C18" s="1" t="s">
        <v>117</v>
      </c>
      <c r="E18" s="8">
        <v>4602739708</v>
      </c>
      <c r="G18" s="1">
        <v>18</v>
      </c>
      <c r="I18" s="8">
        <v>49959128494</v>
      </c>
      <c r="K18" s="1">
        <v>18</v>
      </c>
    </row>
    <row r="19" spans="1:11" ht="21" x14ac:dyDescent="0.25">
      <c r="A19" s="2" t="s">
        <v>159</v>
      </c>
      <c r="C19" s="1" t="s">
        <v>203</v>
      </c>
      <c r="E19" s="8">
        <v>0</v>
      </c>
      <c r="G19" s="1">
        <v>0</v>
      </c>
      <c r="I19" s="8">
        <v>893775034</v>
      </c>
      <c r="K19" s="1">
        <v>0</v>
      </c>
    </row>
    <row r="20" spans="1:11" ht="21" x14ac:dyDescent="0.25">
      <c r="A20" s="2" t="s">
        <v>118</v>
      </c>
      <c r="C20" s="1" t="s">
        <v>119</v>
      </c>
      <c r="E20" s="8">
        <v>1261062</v>
      </c>
      <c r="G20" s="1">
        <v>10</v>
      </c>
      <c r="I20" s="8">
        <v>4681027</v>
      </c>
      <c r="K20" s="1">
        <v>10</v>
      </c>
    </row>
    <row r="21" spans="1:11" ht="21" x14ac:dyDescent="0.25">
      <c r="A21" s="2" t="s">
        <v>118</v>
      </c>
      <c r="C21" s="1" t="s">
        <v>204</v>
      </c>
      <c r="E21" s="8">
        <v>0</v>
      </c>
      <c r="G21" s="1">
        <v>0</v>
      </c>
      <c r="I21" s="8">
        <v>26765329663</v>
      </c>
      <c r="K21" s="1">
        <v>0</v>
      </c>
    </row>
    <row r="22" spans="1:11" ht="21" x14ac:dyDescent="0.25">
      <c r="A22" s="2" t="s">
        <v>111</v>
      </c>
      <c r="C22" s="1" t="s">
        <v>205</v>
      </c>
      <c r="E22" s="8">
        <v>0</v>
      </c>
      <c r="G22" s="1">
        <v>10</v>
      </c>
      <c r="I22" s="8">
        <v>107506250546</v>
      </c>
      <c r="K22" s="1">
        <v>10</v>
      </c>
    </row>
    <row r="23" spans="1:11" ht="21" x14ac:dyDescent="0.25">
      <c r="A23" s="2" t="s">
        <v>121</v>
      </c>
      <c r="C23" s="1" t="s">
        <v>122</v>
      </c>
      <c r="E23" s="8">
        <v>1015068480</v>
      </c>
      <c r="G23" s="1">
        <v>18</v>
      </c>
      <c r="I23" s="8">
        <v>17883339116</v>
      </c>
      <c r="K23" s="1">
        <v>18</v>
      </c>
    </row>
    <row r="24" spans="1:11" ht="21" x14ac:dyDescent="0.25">
      <c r="A24" s="2" t="s">
        <v>124</v>
      </c>
      <c r="C24" s="1" t="s">
        <v>125</v>
      </c>
      <c r="E24" s="8">
        <v>0</v>
      </c>
      <c r="G24" s="1">
        <v>10</v>
      </c>
      <c r="I24" s="8">
        <v>38978</v>
      </c>
      <c r="K24" s="1">
        <v>10</v>
      </c>
    </row>
    <row r="25" spans="1:11" ht="21" x14ac:dyDescent="0.25">
      <c r="A25" s="2" t="s">
        <v>127</v>
      </c>
      <c r="C25" s="1" t="s">
        <v>128</v>
      </c>
      <c r="E25" s="8">
        <v>4931506830</v>
      </c>
      <c r="G25" s="1">
        <v>18</v>
      </c>
      <c r="I25" s="8">
        <v>21863013613</v>
      </c>
      <c r="K25" s="1">
        <v>18</v>
      </c>
    </row>
    <row r="26" spans="1:11" ht="21" x14ac:dyDescent="0.25">
      <c r="A26" s="2" t="s">
        <v>127</v>
      </c>
      <c r="C26" s="1" t="s">
        <v>130</v>
      </c>
      <c r="E26" s="8">
        <v>0</v>
      </c>
      <c r="G26" s="1">
        <v>0</v>
      </c>
      <c r="I26" s="8">
        <v>592313</v>
      </c>
      <c r="K26" s="1">
        <v>0</v>
      </c>
    </row>
    <row r="27" spans="1:11" ht="21" x14ac:dyDescent="0.25">
      <c r="A27" s="2" t="s">
        <v>131</v>
      </c>
      <c r="C27" s="1" t="s">
        <v>132</v>
      </c>
      <c r="E27" s="8">
        <v>12132</v>
      </c>
      <c r="G27" s="1">
        <v>10</v>
      </c>
      <c r="I27" s="8">
        <v>94324</v>
      </c>
      <c r="K27" s="1">
        <v>10</v>
      </c>
    </row>
    <row r="28" spans="1:11" ht="21" x14ac:dyDescent="0.25">
      <c r="A28" s="2" t="s">
        <v>134</v>
      </c>
      <c r="C28" s="1" t="s">
        <v>135</v>
      </c>
      <c r="E28" s="8">
        <v>5161643820</v>
      </c>
      <c r="G28" s="1">
        <v>18</v>
      </c>
      <c r="I28" s="8">
        <v>14452602696</v>
      </c>
      <c r="K28" s="1">
        <v>18</v>
      </c>
    </row>
    <row r="29" spans="1:11" ht="21" x14ac:dyDescent="0.25">
      <c r="A29" s="2" t="s">
        <v>111</v>
      </c>
      <c r="C29" s="1" t="s">
        <v>136</v>
      </c>
      <c r="E29" s="8">
        <v>13808219160</v>
      </c>
      <c r="G29" s="1">
        <v>18</v>
      </c>
      <c r="I29" s="8">
        <v>28536986264</v>
      </c>
      <c r="K29" s="1">
        <v>18</v>
      </c>
    </row>
    <row r="30" spans="1:11" ht="21" x14ac:dyDescent="0.25">
      <c r="A30" s="2" t="s">
        <v>127</v>
      </c>
      <c r="C30" s="1" t="s">
        <v>138</v>
      </c>
      <c r="E30" s="8">
        <v>828493146</v>
      </c>
      <c r="G30" s="1">
        <v>18</v>
      </c>
      <c r="I30" s="8">
        <v>828493146</v>
      </c>
      <c r="K30" s="1">
        <v>18</v>
      </c>
    </row>
    <row r="31" spans="1:11" ht="21" x14ac:dyDescent="0.25">
      <c r="A31" s="2" t="s">
        <v>111</v>
      </c>
      <c r="C31" s="1" t="s">
        <v>140</v>
      </c>
      <c r="E31" s="8">
        <v>461698630</v>
      </c>
      <c r="G31" s="1">
        <v>18</v>
      </c>
      <c r="I31" s="8">
        <v>461698630</v>
      </c>
      <c r="K31" s="1">
        <v>18</v>
      </c>
    </row>
    <row r="32" spans="1:11" ht="19.5" thickBot="1" x14ac:dyDescent="0.3">
      <c r="E32" s="9">
        <f>SUM(E8:E31)</f>
        <v>37317794431</v>
      </c>
      <c r="I32" s="9">
        <f>SUM(I8:I31)</f>
        <v>384753924248</v>
      </c>
    </row>
    <row r="33" ht="19.5" thickTop="1" x14ac:dyDescent="0.25"/>
  </sheetData>
  <sheetProtection algorithmName="SHA-512" hashValue="tcB8br3SPkIeye+wac8Qaw3WikjqMFrdsGdHFPPO9pdeKP1+OVsBFs5L1t1rF8NuxBEOf/E/cnHb5l3r6puCYA==" saltValue="I6d77tPTLWsJIW4JxJtAvA==" spinCount="100000" sheet="1" objects="1" scenarios="1"/>
  <mergeCells count="12">
    <mergeCell ref="A4:K4"/>
    <mergeCell ref="A3:K3"/>
    <mergeCell ref="A2:K2"/>
    <mergeCell ref="I7"/>
    <mergeCell ref="K7"/>
    <mergeCell ref="I6:K6"/>
    <mergeCell ref="A7"/>
    <mergeCell ref="C7"/>
    <mergeCell ref="A6:C6"/>
    <mergeCell ref="E7"/>
    <mergeCell ref="G7"/>
    <mergeCell ref="E6:G6"/>
  </mergeCells>
  <pageMargins left="0.7" right="0.7" top="0.75" bottom="0.75" header="0.3" footer="0.3"/>
  <pageSetup paperSize="9" scale="41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1"/>
  <sheetViews>
    <sheetView rightToLeft="1" view="pageBreakPreview" zoomScale="85" zoomScaleNormal="100" zoomScaleSheetLayoutView="85" workbookViewId="0">
      <selection activeCell="E9" sqref="E9"/>
    </sheetView>
  </sheetViews>
  <sheetFormatPr defaultRowHeight="18.75" x14ac:dyDescent="0.25"/>
  <cols>
    <col min="1" max="1" width="36.5703125" style="1" bestFit="1" customWidth="1"/>
    <col min="2" max="2" width="1" style="1" customWidth="1"/>
    <col min="3" max="3" width="9.85546875" style="1" bestFit="1" customWidth="1"/>
    <col min="4" max="4" width="1" style="1" customWidth="1"/>
    <col min="5" max="5" width="15.7109375" style="1" bestFit="1" customWidth="1"/>
    <col min="6" max="6" width="1" style="1" customWidth="1"/>
    <col min="7" max="16384" width="9.140625" style="1"/>
  </cols>
  <sheetData>
    <row r="2" spans="1:7" ht="30" x14ac:dyDescent="0.25">
      <c r="A2" s="13" t="s">
        <v>0</v>
      </c>
      <c r="B2" s="13"/>
      <c r="C2" s="13"/>
      <c r="D2" s="13"/>
      <c r="E2" s="13"/>
      <c r="F2" s="13"/>
      <c r="G2" s="4"/>
    </row>
    <row r="3" spans="1:7" ht="30" x14ac:dyDescent="0.25">
      <c r="A3" s="13" t="s">
        <v>142</v>
      </c>
      <c r="B3" s="13"/>
      <c r="C3" s="13"/>
      <c r="D3" s="13"/>
      <c r="E3" s="13"/>
      <c r="F3" s="13"/>
    </row>
    <row r="4" spans="1:7" ht="30" x14ac:dyDescent="0.25">
      <c r="A4" s="13" t="s">
        <v>2</v>
      </c>
      <c r="B4" s="13"/>
      <c r="C4" s="13"/>
      <c r="D4" s="13"/>
      <c r="E4" s="13"/>
      <c r="F4" s="13"/>
    </row>
    <row r="6" spans="1:7" ht="30" x14ac:dyDescent="0.25">
      <c r="A6" s="15" t="s">
        <v>206</v>
      </c>
      <c r="C6" s="14" t="s">
        <v>144</v>
      </c>
      <c r="E6" s="14" t="s">
        <v>6</v>
      </c>
    </row>
    <row r="7" spans="1:7" ht="30" x14ac:dyDescent="0.25">
      <c r="A7" s="14" t="s">
        <v>206</v>
      </c>
      <c r="C7" s="14" t="s">
        <v>92</v>
      </c>
      <c r="E7" s="14" t="s">
        <v>92</v>
      </c>
    </row>
    <row r="8" spans="1:7" ht="21" x14ac:dyDescent="0.25">
      <c r="A8" s="2" t="s">
        <v>206</v>
      </c>
      <c r="C8" s="8">
        <v>0</v>
      </c>
      <c r="D8" s="8"/>
      <c r="E8" s="8">
        <v>17014038</v>
      </c>
    </row>
    <row r="9" spans="1:7" ht="21" x14ac:dyDescent="0.25">
      <c r="A9" s="2" t="s">
        <v>207</v>
      </c>
      <c r="C9" s="8">
        <v>0</v>
      </c>
      <c r="D9" s="8"/>
      <c r="E9" s="8">
        <v>54572355</v>
      </c>
    </row>
    <row r="10" spans="1:7" ht="21" x14ac:dyDescent="0.25">
      <c r="A10" s="2" t="s">
        <v>208</v>
      </c>
      <c r="C10" s="8">
        <v>0</v>
      </c>
      <c r="D10" s="8"/>
      <c r="E10" s="8">
        <v>65556072</v>
      </c>
    </row>
    <row r="11" spans="1:7" ht="21" x14ac:dyDescent="0.25">
      <c r="A11" s="2" t="s">
        <v>152</v>
      </c>
      <c r="C11" s="8">
        <v>0</v>
      </c>
      <c r="D11" s="8"/>
      <c r="E11" s="8">
        <v>137142465</v>
      </c>
    </row>
  </sheetData>
  <sheetProtection algorithmName="SHA-512" hashValue="W4kBXDlRAQ7OWnY+bmXyvnFrRFXwB6p+tCLvJ0MIzsAiCEu+FkLVNGvvBa5/okmcRNCityE6rYDveHmDhK55dg==" saltValue="HVj3sTWwZsnYvTNCyXgpSw==" spinCount="100000" sheet="1" objects="1" scenarios="1"/>
  <mergeCells count="8">
    <mergeCell ref="A4:F4"/>
    <mergeCell ref="A3:F3"/>
    <mergeCell ref="A2:F2"/>
    <mergeCell ref="A6:A7"/>
    <mergeCell ref="C7"/>
    <mergeCell ref="C6"/>
    <mergeCell ref="E7"/>
    <mergeCell ref="E6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1"/>
  <sheetViews>
    <sheetView rightToLeft="1" tabSelected="1" view="pageBreakPreview" zoomScale="85" zoomScaleNormal="100" zoomScaleSheetLayoutView="85" workbookViewId="0">
      <selection activeCell="G26" sqref="G26"/>
    </sheetView>
  </sheetViews>
  <sheetFormatPr defaultRowHeight="18.75" x14ac:dyDescent="0.25"/>
  <cols>
    <col min="1" max="1" width="24.5703125" style="1" bestFit="1" customWidth="1"/>
    <col min="2" max="2" width="1" style="1" customWidth="1"/>
    <col min="3" max="3" width="16.5703125" style="1" bestFit="1" customWidth="1"/>
    <col min="4" max="4" width="1" style="1" customWidth="1"/>
    <col min="5" max="5" width="25.85546875" style="6" bestFit="1" customWidth="1"/>
    <col min="6" max="6" width="1" style="1" customWidth="1"/>
    <col min="7" max="7" width="38.7109375" style="6" bestFit="1" customWidth="1"/>
    <col min="8" max="8" width="1" style="1" customWidth="1"/>
    <col min="9" max="9" width="9.140625" style="1" customWidth="1"/>
    <col min="10" max="16384" width="9.140625" style="1"/>
  </cols>
  <sheetData>
    <row r="2" spans="1:9" ht="30" x14ac:dyDescent="0.25">
      <c r="A2" s="13" t="s">
        <v>0</v>
      </c>
      <c r="B2" s="13"/>
      <c r="C2" s="13"/>
      <c r="D2" s="13"/>
      <c r="E2" s="13"/>
      <c r="F2" s="13"/>
      <c r="G2" s="13"/>
      <c r="H2" s="4"/>
      <c r="I2" s="4"/>
    </row>
    <row r="3" spans="1:9" ht="30" x14ac:dyDescent="0.25">
      <c r="A3" s="13" t="s">
        <v>142</v>
      </c>
      <c r="B3" s="13"/>
      <c r="C3" s="13"/>
      <c r="D3" s="13"/>
      <c r="E3" s="13"/>
      <c r="F3" s="13"/>
      <c r="G3" s="13"/>
    </row>
    <row r="4" spans="1:9" ht="30" x14ac:dyDescent="0.25">
      <c r="A4" s="13" t="s">
        <v>2</v>
      </c>
      <c r="B4" s="13"/>
      <c r="C4" s="13"/>
      <c r="D4" s="13"/>
      <c r="E4" s="13"/>
      <c r="F4" s="13"/>
      <c r="G4" s="13"/>
    </row>
    <row r="6" spans="1:9" ht="30" x14ac:dyDescent="0.25">
      <c r="A6" s="14" t="s">
        <v>146</v>
      </c>
      <c r="C6" s="14" t="s">
        <v>92</v>
      </c>
      <c r="E6" s="16" t="s">
        <v>191</v>
      </c>
      <c r="G6" s="16" t="s">
        <v>13</v>
      </c>
    </row>
    <row r="7" spans="1:9" ht="21" x14ac:dyDescent="0.25">
      <c r="A7" s="2" t="s">
        <v>209</v>
      </c>
      <c r="C7" s="3">
        <v>-54937217525</v>
      </c>
      <c r="E7" s="6">
        <f>C7/$C$10</f>
        <v>-0.93310563180192485</v>
      </c>
      <c r="G7" s="6">
        <f>C7/سهام!$AD$6</f>
        <v>-9.2342160254204556E-3</v>
      </c>
    </row>
    <row r="8" spans="1:9" ht="21" x14ac:dyDescent="0.25">
      <c r="A8" s="2" t="s">
        <v>210</v>
      </c>
      <c r="C8" s="3">
        <v>76495091242</v>
      </c>
      <c r="E8" s="6">
        <f t="shared" ref="E8:E10" si="0">C8/$C$10</f>
        <v>1.2992649365729283</v>
      </c>
      <c r="G8" s="6">
        <f>C8/سهام!$AD$6</f>
        <v>1.2857808044090167E-2</v>
      </c>
    </row>
    <row r="9" spans="1:9" ht="21" x14ac:dyDescent="0.25">
      <c r="A9" s="2" t="s">
        <v>211</v>
      </c>
      <c r="C9" s="3">
        <v>37317794431</v>
      </c>
      <c r="E9" s="6">
        <f t="shared" si="0"/>
        <v>0.63384069522899644</v>
      </c>
      <c r="G9" s="6">
        <f>C9/سهام!$AD$6</f>
        <v>6.272625205513381E-3</v>
      </c>
    </row>
    <row r="10" spans="1:9" ht="19.5" thickBot="1" x14ac:dyDescent="0.3">
      <c r="C10" s="5">
        <f>SUM(C7:C9)</f>
        <v>58875668148</v>
      </c>
      <c r="E10" s="7">
        <f t="shared" si="0"/>
        <v>1</v>
      </c>
      <c r="G10" s="7">
        <f>SUM(G7:G9)</f>
        <v>9.8962172241830928E-3</v>
      </c>
    </row>
    <row r="11" spans="1:9" ht="19.5" thickTop="1" x14ac:dyDescent="0.25"/>
  </sheetData>
  <sheetProtection algorithmName="SHA-512" hashValue="OTppIIxXj6denm1PWB7r4uclyM5CzIj/EE6tPn9QCWUDwf8bNXt/XzYbnDPAvLwjj350HzKKwzTlHXM19Pu/7A==" saltValue="CItfKe98lGPLFHrtPtccVA==" spinCount="100000" sheet="1" objects="1" scenarios="1"/>
  <mergeCells count="7">
    <mergeCell ref="A3:G3"/>
    <mergeCell ref="A2:G2"/>
    <mergeCell ref="A6"/>
    <mergeCell ref="C6"/>
    <mergeCell ref="E6"/>
    <mergeCell ref="G6"/>
    <mergeCell ref="A4:G4"/>
  </mergeCells>
  <pageMargins left="0.7" right="0.7" top="0.75" bottom="0.75" header="0.3" footer="0.3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9"/>
  <sheetViews>
    <sheetView rightToLeft="1" view="pageBreakPreview" zoomScale="85" zoomScaleNormal="100" zoomScaleSheetLayoutView="85" workbookViewId="0">
      <selection activeCell="Z9" sqref="Z9"/>
    </sheetView>
  </sheetViews>
  <sheetFormatPr defaultRowHeight="18.75" x14ac:dyDescent="0.25"/>
  <cols>
    <col min="1" max="1" width="31" style="1" bestFit="1" customWidth="1"/>
    <col min="2" max="2" width="1" style="1" customWidth="1"/>
    <col min="3" max="3" width="21.28515625" style="1" bestFit="1" customWidth="1"/>
    <col min="4" max="4" width="1" style="1" customWidth="1"/>
    <col min="5" max="5" width="15.85546875" style="1" bestFit="1" customWidth="1"/>
    <col min="6" max="6" width="1" style="1" customWidth="1"/>
    <col min="7" max="7" width="15.5703125" style="1" bestFit="1" customWidth="1"/>
    <col min="8" max="8" width="1" style="1" customWidth="1"/>
    <col min="9" max="9" width="11.7109375" style="1" bestFit="1" customWidth="1"/>
    <col min="10" max="10" width="1" style="1" customWidth="1"/>
    <col min="11" max="11" width="21.28515625" style="1" bestFit="1" customWidth="1"/>
    <col min="12" max="12" width="1" style="1" customWidth="1"/>
    <col min="13" max="13" width="15.85546875" style="1" bestFit="1" customWidth="1"/>
    <col min="14" max="14" width="1" style="1" customWidth="1"/>
    <col min="15" max="15" width="15.5703125" style="1" bestFit="1" customWidth="1"/>
    <col min="16" max="16" width="1" style="1" customWidth="1"/>
    <col min="17" max="17" width="11.710937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30" x14ac:dyDescent="0.25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</row>
    <row r="3" spans="1:17" ht="30" x14ac:dyDescent="0.25">
      <c r="A3" s="13" t="s">
        <v>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</row>
    <row r="4" spans="1:17" ht="30" x14ac:dyDescent="0.25">
      <c r="A4" s="13" t="s">
        <v>2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</row>
    <row r="6" spans="1:17" ht="30" x14ac:dyDescent="0.25">
      <c r="A6" s="15" t="s">
        <v>3</v>
      </c>
      <c r="C6" s="14" t="s">
        <v>4</v>
      </c>
      <c r="D6" s="14" t="s">
        <v>4</v>
      </c>
      <c r="E6" s="14" t="s">
        <v>4</v>
      </c>
      <c r="F6" s="14" t="s">
        <v>4</v>
      </c>
      <c r="G6" s="14" t="s">
        <v>4</v>
      </c>
      <c r="H6" s="14" t="s">
        <v>4</v>
      </c>
      <c r="I6" s="14" t="s">
        <v>4</v>
      </c>
      <c r="K6" s="14" t="s">
        <v>6</v>
      </c>
      <c r="L6" s="14" t="s">
        <v>6</v>
      </c>
      <c r="M6" s="14" t="s">
        <v>6</v>
      </c>
      <c r="N6" s="14" t="s">
        <v>6</v>
      </c>
      <c r="O6" s="14" t="s">
        <v>6</v>
      </c>
      <c r="P6" s="14" t="s">
        <v>6</v>
      </c>
      <c r="Q6" s="14" t="s">
        <v>6</v>
      </c>
    </row>
    <row r="7" spans="1:17" ht="30" x14ac:dyDescent="0.25">
      <c r="A7" s="14" t="s">
        <v>3</v>
      </c>
      <c r="C7" s="14" t="s">
        <v>48</v>
      </c>
      <c r="E7" s="14" t="s">
        <v>49</v>
      </c>
      <c r="G7" s="14" t="s">
        <v>50</v>
      </c>
      <c r="I7" s="14" t="s">
        <v>51</v>
      </c>
      <c r="K7" s="14" t="s">
        <v>48</v>
      </c>
      <c r="M7" s="14" t="s">
        <v>49</v>
      </c>
      <c r="O7" s="14" t="s">
        <v>50</v>
      </c>
      <c r="Q7" s="14" t="s">
        <v>51</v>
      </c>
    </row>
    <row r="8" spans="1:17" ht="21" x14ac:dyDescent="0.25">
      <c r="A8" s="2" t="s">
        <v>52</v>
      </c>
      <c r="C8" s="3">
        <v>22779282</v>
      </c>
      <c r="E8" s="3">
        <v>8281</v>
      </c>
      <c r="G8" s="1" t="s">
        <v>53</v>
      </c>
      <c r="I8" s="3">
        <v>0.28779892584092098</v>
      </c>
      <c r="K8" s="3">
        <v>22779282</v>
      </c>
      <c r="M8" s="3">
        <v>8281</v>
      </c>
      <c r="O8" s="1" t="s">
        <v>53</v>
      </c>
      <c r="Q8" s="3">
        <v>0.28779892584092098</v>
      </c>
    </row>
    <row r="9" spans="1:17" ht="21" x14ac:dyDescent="0.25">
      <c r="A9" s="2" t="s">
        <v>54</v>
      </c>
      <c r="C9" s="3">
        <v>2789534</v>
      </c>
      <c r="E9" s="3">
        <v>3996</v>
      </c>
      <c r="G9" s="1" t="s">
        <v>55</v>
      </c>
      <c r="I9" s="3">
        <v>0.142457367852693</v>
      </c>
      <c r="K9" s="3">
        <v>1394767</v>
      </c>
      <c r="M9" s="3">
        <v>3996</v>
      </c>
      <c r="O9" s="1" t="s">
        <v>55</v>
      </c>
      <c r="Q9" s="3">
        <v>0.142457367852693</v>
      </c>
    </row>
  </sheetData>
  <sheetProtection algorithmName="SHA-512" hashValue="J+FSndDE8QD9p/BroOa6kU0OCXr0/ZPSu0C13eXSKwobf83NV5wAcVDAXXg24eheddHkxgP22VutiGRz4pOdUQ==" saltValue="TwcDxvOfEW4eUAT60rhtpQ==" spinCount="100000" sheet="1" objects="1" scenarios="1"/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paperSize="9" scale="5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17"/>
  <sheetViews>
    <sheetView rightToLeft="1" view="pageBreakPreview" zoomScale="70" zoomScaleNormal="100" zoomScaleSheetLayoutView="70" workbookViewId="0">
      <selection activeCell="U21" sqref="U21"/>
    </sheetView>
  </sheetViews>
  <sheetFormatPr defaultRowHeight="18.75" x14ac:dyDescent="0.25"/>
  <cols>
    <col min="1" max="1" width="32.42578125" style="1" bestFit="1" customWidth="1"/>
    <col min="2" max="2" width="1" style="1" customWidth="1"/>
    <col min="3" max="3" width="27.28515625" style="1" bestFit="1" customWidth="1"/>
    <col min="4" max="4" width="1" style="1" customWidth="1"/>
    <col min="5" max="5" width="24.28515625" style="1" bestFit="1" customWidth="1"/>
    <col min="6" max="6" width="1" style="1" customWidth="1"/>
    <col min="7" max="7" width="15.85546875" style="1" bestFit="1" customWidth="1"/>
    <col min="8" max="8" width="1" style="1" customWidth="1"/>
    <col min="9" max="9" width="19.42578125" style="1" bestFit="1" customWidth="1"/>
    <col min="10" max="10" width="1" style="1" customWidth="1"/>
    <col min="11" max="11" width="11.7109375" style="1" bestFit="1" customWidth="1"/>
    <col min="12" max="12" width="1" style="1" customWidth="1"/>
    <col min="13" max="13" width="11.85546875" style="1" bestFit="1" customWidth="1"/>
    <col min="14" max="14" width="1" style="1" customWidth="1"/>
    <col min="15" max="15" width="10.42578125" style="1" bestFit="1" customWidth="1"/>
    <col min="16" max="16" width="1" style="1" customWidth="1"/>
    <col min="17" max="17" width="19" style="1" bestFit="1" customWidth="1"/>
    <col min="18" max="18" width="1" style="1" customWidth="1"/>
    <col min="19" max="19" width="24" style="1" bestFit="1" customWidth="1"/>
    <col min="20" max="20" width="1" style="1" customWidth="1"/>
    <col min="21" max="21" width="7.85546875" style="1" bestFit="1" customWidth="1"/>
    <col min="22" max="22" width="1" style="1" customWidth="1"/>
    <col min="23" max="23" width="19" style="1" bestFit="1" customWidth="1"/>
    <col min="24" max="24" width="1" style="1" customWidth="1"/>
    <col min="25" max="25" width="9" style="1" bestFit="1" customWidth="1"/>
    <col min="26" max="26" width="1" style="1" customWidth="1"/>
    <col min="27" max="27" width="17.140625" style="1" bestFit="1" customWidth="1"/>
    <col min="28" max="28" width="1" style="1" customWidth="1"/>
    <col min="29" max="29" width="10.5703125" style="1" bestFit="1" customWidth="1"/>
    <col min="30" max="30" width="1" style="1" customWidth="1"/>
    <col min="31" max="31" width="24.140625" style="1" bestFit="1" customWidth="1"/>
    <col min="32" max="32" width="1" style="1" customWidth="1"/>
    <col min="33" max="33" width="19" style="1" bestFit="1" customWidth="1"/>
    <col min="34" max="34" width="1" style="1" customWidth="1"/>
    <col min="35" max="35" width="24" style="1" bestFit="1" customWidth="1"/>
    <col min="36" max="36" width="1" style="1" customWidth="1"/>
    <col min="37" max="37" width="38.7109375" style="1" bestFit="1" customWidth="1"/>
    <col min="38" max="38" width="1" style="1" customWidth="1"/>
    <col min="39" max="39" width="9.140625" style="1" customWidth="1"/>
    <col min="40" max="16384" width="9.140625" style="1"/>
  </cols>
  <sheetData>
    <row r="2" spans="1:37" ht="30" x14ac:dyDescent="0.25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</row>
    <row r="3" spans="1:37" ht="30" x14ac:dyDescent="0.25">
      <c r="A3" s="13" t="s">
        <v>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</row>
    <row r="4" spans="1:37" ht="30" x14ac:dyDescent="0.25">
      <c r="A4" s="13" t="s">
        <v>2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</row>
    <row r="6" spans="1:37" ht="30" x14ac:dyDescent="0.25">
      <c r="A6" s="14" t="s">
        <v>56</v>
      </c>
      <c r="B6" s="14" t="s">
        <v>56</v>
      </c>
      <c r="C6" s="14" t="s">
        <v>56</v>
      </c>
      <c r="D6" s="14" t="s">
        <v>56</v>
      </c>
      <c r="E6" s="14" t="s">
        <v>56</v>
      </c>
      <c r="F6" s="14" t="s">
        <v>56</v>
      </c>
      <c r="G6" s="14" t="s">
        <v>56</v>
      </c>
      <c r="H6" s="14" t="s">
        <v>56</v>
      </c>
      <c r="I6" s="14" t="s">
        <v>56</v>
      </c>
      <c r="J6" s="14" t="s">
        <v>56</v>
      </c>
      <c r="K6" s="14" t="s">
        <v>56</v>
      </c>
      <c r="L6" s="14" t="s">
        <v>56</v>
      </c>
      <c r="M6" s="14" t="s">
        <v>56</v>
      </c>
      <c r="O6" s="14" t="s">
        <v>4</v>
      </c>
      <c r="P6" s="14" t="s">
        <v>4</v>
      </c>
      <c r="Q6" s="14" t="s">
        <v>4</v>
      </c>
      <c r="R6" s="14" t="s">
        <v>4</v>
      </c>
      <c r="S6" s="14" t="s">
        <v>4</v>
      </c>
      <c r="U6" s="14" t="s">
        <v>5</v>
      </c>
      <c r="V6" s="14" t="s">
        <v>5</v>
      </c>
      <c r="W6" s="14" t="s">
        <v>5</v>
      </c>
      <c r="X6" s="14" t="s">
        <v>5</v>
      </c>
      <c r="Y6" s="14" t="s">
        <v>5</v>
      </c>
      <c r="Z6" s="14" t="s">
        <v>5</v>
      </c>
      <c r="AA6" s="14" t="s">
        <v>5</v>
      </c>
      <c r="AC6" s="14" t="s">
        <v>6</v>
      </c>
      <c r="AD6" s="14" t="s">
        <v>6</v>
      </c>
      <c r="AE6" s="14" t="s">
        <v>6</v>
      </c>
      <c r="AF6" s="14" t="s">
        <v>6</v>
      </c>
      <c r="AG6" s="14" t="s">
        <v>6</v>
      </c>
      <c r="AH6" s="14" t="s">
        <v>6</v>
      </c>
      <c r="AI6" s="14" t="s">
        <v>6</v>
      </c>
      <c r="AJ6" s="14" t="s">
        <v>6</v>
      </c>
      <c r="AK6" s="14" t="s">
        <v>6</v>
      </c>
    </row>
    <row r="7" spans="1:37" ht="30" x14ac:dyDescent="0.25">
      <c r="A7" s="15" t="s">
        <v>57</v>
      </c>
      <c r="C7" s="15" t="s">
        <v>58</v>
      </c>
      <c r="E7" s="15" t="s">
        <v>59</v>
      </c>
      <c r="G7" s="15" t="s">
        <v>60</v>
      </c>
      <c r="I7" s="15" t="s">
        <v>61</v>
      </c>
      <c r="K7" s="15" t="s">
        <v>62</v>
      </c>
      <c r="M7" s="15" t="s">
        <v>51</v>
      </c>
      <c r="O7" s="15" t="s">
        <v>7</v>
      </c>
      <c r="Q7" s="15" t="s">
        <v>8</v>
      </c>
      <c r="S7" s="15" t="s">
        <v>9</v>
      </c>
      <c r="U7" s="14" t="s">
        <v>10</v>
      </c>
      <c r="V7" s="14" t="s">
        <v>10</v>
      </c>
      <c r="W7" s="14" t="s">
        <v>10</v>
      </c>
      <c r="Y7" s="14" t="s">
        <v>11</v>
      </c>
      <c r="Z7" s="14" t="s">
        <v>11</v>
      </c>
      <c r="AA7" s="14" t="s">
        <v>11</v>
      </c>
      <c r="AC7" s="15" t="s">
        <v>7</v>
      </c>
      <c r="AE7" s="15" t="s">
        <v>63</v>
      </c>
      <c r="AG7" s="15" t="s">
        <v>8</v>
      </c>
      <c r="AI7" s="15" t="s">
        <v>9</v>
      </c>
      <c r="AK7" s="15" t="s">
        <v>13</v>
      </c>
    </row>
    <row r="8" spans="1:37" ht="30" x14ac:dyDescent="0.25">
      <c r="A8" s="14" t="s">
        <v>57</v>
      </c>
      <c r="C8" s="14" t="s">
        <v>58</v>
      </c>
      <c r="E8" s="14" t="s">
        <v>59</v>
      </c>
      <c r="G8" s="14" t="s">
        <v>60</v>
      </c>
      <c r="I8" s="14" t="s">
        <v>61</v>
      </c>
      <c r="K8" s="14" t="s">
        <v>62</v>
      </c>
      <c r="M8" s="14" t="s">
        <v>51</v>
      </c>
      <c r="O8" s="14" t="s">
        <v>7</v>
      </c>
      <c r="Q8" s="14" t="s">
        <v>8</v>
      </c>
      <c r="S8" s="14" t="s">
        <v>9</v>
      </c>
      <c r="U8" s="14" t="s">
        <v>7</v>
      </c>
      <c r="W8" s="14" t="s">
        <v>8</v>
      </c>
      <c r="Y8" s="14" t="s">
        <v>7</v>
      </c>
      <c r="AA8" s="14" t="s">
        <v>14</v>
      </c>
      <c r="AC8" s="14" t="s">
        <v>7</v>
      </c>
      <c r="AE8" s="14" t="s">
        <v>63</v>
      </c>
      <c r="AG8" s="14" t="s">
        <v>8</v>
      </c>
      <c r="AI8" s="14" t="s">
        <v>9</v>
      </c>
      <c r="AK8" s="14" t="s">
        <v>13</v>
      </c>
    </row>
    <row r="9" spans="1:37" ht="21" x14ac:dyDescent="0.25">
      <c r="A9" s="2" t="s">
        <v>64</v>
      </c>
      <c r="C9" s="1" t="s">
        <v>65</v>
      </c>
      <c r="E9" s="1" t="s">
        <v>65</v>
      </c>
      <c r="G9" s="1" t="s">
        <v>66</v>
      </c>
      <c r="I9" s="1" t="s">
        <v>67</v>
      </c>
      <c r="K9" s="8">
        <v>16</v>
      </c>
      <c r="L9" s="8"/>
      <c r="M9" s="8">
        <v>16</v>
      </c>
      <c r="N9" s="8"/>
      <c r="O9" s="8">
        <v>913500</v>
      </c>
      <c r="P9" s="8"/>
      <c r="Q9" s="8">
        <v>913702443702</v>
      </c>
      <c r="R9" s="8"/>
      <c r="S9" s="8">
        <v>898721077275</v>
      </c>
      <c r="T9" s="8"/>
      <c r="U9" s="8">
        <v>0</v>
      </c>
      <c r="V9" s="8"/>
      <c r="W9" s="8">
        <v>0</v>
      </c>
      <c r="X9" s="8"/>
      <c r="Y9" s="8">
        <v>0</v>
      </c>
      <c r="Z9" s="8"/>
      <c r="AA9" s="8">
        <v>0</v>
      </c>
      <c r="AB9" s="8"/>
      <c r="AC9" s="8">
        <v>913500</v>
      </c>
      <c r="AD9" s="8"/>
      <c r="AE9" s="8">
        <v>984000</v>
      </c>
      <c r="AF9" s="8"/>
      <c r="AG9" s="8">
        <v>913702443702</v>
      </c>
      <c r="AH9" s="8"/>
      <c r="AI9" s="8">
        <v>898721077275</v>
      </c>
      <c r="AK9" s="6">
        <f>AI9/سهام!$AD$6</f>
        <v>0.1510630670433821</v>
      </c>
    </row>
    <row r="10" spans="1:37" ht="21" x14ac:dyDescent="0.25">
      <c r="A10" s="2" t="s">
        <v>68</v>
      </c>
      <c r="C10" s="1" t="s">
        <v>65</v>
      </c>
      <c r="E10" s="1" t="s">
        <v>65</v>
      </c>
      <c r="G10" s="1" t="s">
        <v>69</v>
      </c>
      <c r="I10" s="1" t="s">
        <v>70</v>
      </c>
      <c r="K10" s="8">
        <v>0</v>
      </c>
      <c r="L10" s="8"/>
      <c r="M10" s="8">
        <v>0</v>
      </c>
      <c r="N10" s="8"/>
      <c r="O10" s="8">
        <v>47943</v>
      </c>
      <c r="P10" s="8"/>
      <c r="Q10" s="8">
        <v>28526085000</v>
      </c>
      <c r="R10" s="8"/>
      <c r="S10" s="8">
        <v>32211856542</v>
      </c>
      <c r="T10" s="8"/>
      <c r="U10" s="8">
        <v>0</v>
      </c>
      <c r="V10" s="8"/>
      <c r="W10" s="8">
        <v>0</v>
      </c>
      <c r="X10" s="8"/>
      <c r="Y10" s="8">
        <v>0</v>
      </c>
      <c r="Z10" s="8"/>
      <c r="AA10" s="8">
        <v>0</v>
      </c>
      <c r="AB10" s="8"/>
      <c r="AC10" s="8">
        <v>47943</v>
      </c>
      <c r="AD10" s="8"/>
      <c r="AE10" s="8">
        <v>678001</v>
      </c>
      <c r="AF10" s="8"/>
      <c r="AG10" s="8">
        <v>28526085000</v>
      </c>
      <c r="AH10" s="8"/>
      <c r="AI10" s="8">
        <v>32499510338</v>
      </c>
      <c r="AK10" s="6">
        <f>AI10/سهام!$AD$6</f>
        <v>5.4627356954310433E-3</v>
      </c>
    </row>
    <row r="11" spans="1:37" ht="21" x14ac:dyDescent="0.25">
      <c r="A11" s="2" t="s">
        <v>71</v>
      </c>
      <c r="C11" s="1" t="s">
        <v>65</v>
      </c>
      <c r="E11" s="1" t="s">
        <v>65</v>
      </c>
      <c r="G11" s="1" t="s">
        <v>72</v>
      </c>
      <c r="I11" s="1" t="s">
        <v>73</v>
      </c>
      <c r="K11" s="8">
        <v>17</v>
      </c>
      <c r="L11" s="8"/>
      <c r="M11" s="8">
        <v>17</v>
      </c>
      <c r="N11" s="8"/>
      <c r="O11" s="8">
        <v>200000</v>
      </c>
      <c r="P11" s="8"/>
      <c r="Q11" s="8">
        <v>191034618744</v>
      </c>
      <c r="R11" s="8"/>
      <c r="S11" s="8">
        <v>199064113088</v>
      </c>
      <c r="T11" s="8"/>
      <c r="U11" s="8">
        <v>0</v>
      </c>
      <c r="V11" s="8"/>
      <c r="W11" s="8">
        <v>0</v>
      </c>
      <c r="X11" s="8"/>
      <c r="Y11" s="8">
        <v>200000</v>
      </c>
      <c r="Z11" s="8"/>
      <c r="AA11" s="8">
        <v>200000000000</v>
      </c>
      <c r="AB11" s="8"/>
      <c r="AC11" s="8">
        <v>0</v>
      </c>
      <c r="AD11" s="8"/>
      <c r="AE11" s="8">
        <v>0</v>
      </c>
      <c r="AF11" s="8"/>
      <c r="AG11" s="8">
        <v>0</v>
      </c>
      <c r="AH11" s="8"/>
      <c r="AI11" s="8">
        <v>0</v>
      </c>
      <c r="AK11" s="6">
        <f>AI11/سهام!$AD$6</f>
        <v>0</v>
      </c>
    </row>
    <row r="12" spans="1:37" ht="21" x14ac:dyDescent="0.25">
      <c r="A12" s="2" t="s">
        <v>74</v>
      </c>
      <c r="C12" s="1" t="s">
        <v>65</v>
      </c>
      <c r="E12" s="1" t="s">
        <v>65</v>
      </c>
      <c r="G12" s="1" t="s">
        <v>75</v>
      </c>
      <c r="I12" s="1" t="s">
        <v>76</v>
      </c>
      <c r="K12" s="8">
        <v>16</v>
      </c>
      <c r="L12" s="8"/>
      <c r="M12" s="8">
        <v>16</v>
      </c>
      <c r="N12" s="8"/>
      <c r="O12" s="8">
        <v>7500</v>
      </c>
      <c r="P12" s="8"/>
      <c r="Q12" s="8">
        <v>7099061470</v>
      </c>
      <c r="R12" s="8"/>
      <c r="S12" s="8">
        <v>7311519546</v>
      </c>
      <c r="T12" s="8"/>
      <c r="U12" s="8">
        <v>0</v>
      </c>
      <c r="V12" s="8"/>
      <c r="W12" s="8">
        <v>0</v>
      </c>
      <c r="X12" s="8"/>
      <c r="Y12" s="8">
        <v>0</v>
      </c>
      <c r="Z12" s="8"/>
      <c r="AA12" s="8">
        <v>0</v>
      </c>
      <c r="AB12" s="8"/>
      <c r="AC12" s="8">
        <v>7500</v>
      </c>
      <c r="AD12" s="8"/>
      <c r="AE12" s="8">
        <v>987508</v>
      </c>
      <c r="AF12" s="8"/>
      <c r="AG12" s="8">
        <v>7099061470</v>
      </c>
      <c r="AH12" s="8"/>
      <c r="AI12" s="8">
        <v>7404967606</v>
      </c>
      <c r="AK12" s="6">
        <f>AI12/سهام!$AD$6</f>
        <v>1.2446766257123894E-3</v>
      </c>
    </row>
    <row r="13" spans="1:37" ht="21" x14ac:dyDescent="0.25">
      <c r="A13" s="2" t="s">
        <v>77</v>
      </c>
      <c r="C13" s="1" t="s">
        <v>65</v>
      </c>
      <c r="E13" s="1" t="s">
        <v>65</v>
      </c>
      <c r="G13" s="1" t="s">
        <v>78</v>
      </c>
      <c r="I13" s="1" t="s">
        <v>79</v>
      </c>
      <c r="K13" s="8">
        <v>20</v>
      </c>
      <c r="L13" s="8"/>
      <c r="M13" s="8">
        <v>20</v>
      </c>
      <c r="N13" s="8"/>
      <c r="O13" s="8">
        <v>575000</v>
      </c>
      <c r="P13" s="8"/>
      <c r="Q13" s="8">
        <v>566395000000</v>
      </c>
      <c r="R13" s="8"/>
      <c r="S13" s="8">
        <v>580208968060</v>
      </c>
      <c r="T13" s="8"/>
      <c r="U13" s="8">
        <v>0</v>
      </c>
      <c r="V13" s="8"/>
      <c r="W13" s="8">
        <v>0</v>
      </c>
      <c r="X13" s="8"/>
      <c r="Y13" s="8">
        <v>0</v>
      </c>
      <c r="Z13" s="8"/>
      <c r="AA13" s="8">
        <v>0</v>
      </c>
      <c r="AB13" s="8"/>
      <c r="AC13" s="8">
        <v>575000</v>
      </c>
      <c r="AD13" s="8"/>
      <c r="AE13" s="8">
        <v>1037242</v>
      </c>
      <c r="AF13" s="8"/>
      <c r="AG13" s="8">
        <v>566395000000</v>
      </c>
      <c r="AH13" s="8"/>
      <c r="AI13" s="8">
        <v>596306049935</v>
      </c>
      <c r="AK13" s="6">
        <f>AI13/سهام!$AD$6</f>
        <v>0.10023112073084461</v>
      </c>
    </row>
    <row r="14" spans="1:37" ht="21" x14ac:dyDescent="0.25">
      <c r="A14" s="2" t="s">
        <v>80</v>
      </c>
      <c r="C14" s="1" t="s">
        <v>65</v>
      </c>
      <c r="E14" s="1" t="s">
        <v>65</v>
      </c>
      <c r="G14" s="1" t="s">
        <v>81</v>
      </c>
      <c r="I14" s="1" t="s">
        <v>82</v>
      </c>
      <c r="K14" s="8">
        <v>19</v>
      </c>
      <c r="L14" s="8"/>
      <c r="M14" s="8">
        <v>19</v>
      </c>
      <c r="N14" s="8"/>
      <c r="O14" s="8">
        <v>790029</v>
      </c>
      <c r="P14" s="8"/>
      <c r="Q14" s="8">
        <v>774411874056</v>
      </c>
      <c r="R14" s="8"/>
      <c r="S14" s="8">
        <v>760660032375</v>
      </c>
      <c r="T14" s="8"/>
      <c r="U14" s="8">
        <v>0</v>
      </c>
      <c r="V14" s="8"/>
      <c r="W14" s="8">
        <v>0</v>
      </c>
      <c r="X14" s="8"/>
      <c r="Y14" s="8">
        <v>0</v>
      </c>
      <c r="Z14" s="8"/>
      <c r="AA14" s="8">
        <v>0</v>
      </c>
      <c r="AB14" s="8"/>
      <c r="AC14" s="8">
        <v>790029</v>
      </c>
      <c r="AD14" s="8"/>
      <c r="AE14" s="8">
        <v>963000</v>
      </c>
      <c r="AF14" s="8"/>
      <c r="AG14" s="8">
        <v>774411874056</v>
      </c>
      <c r="AH14" s="8"/>
      <c r="AI14" s="8">
        <v>760660032375</v>
      </c>
      <c r="AK14" s="6">
        <f>AI14/سهام!$AD$6</f>
        <v>0.12785684054088919</v>
      </c>
    </row>
    <row r="15" spans="1:37" ht="21" x14ac:dyDescent="0.25">
      <c r="A15" s="2" t="s">
        <v>83</v>
      </c>
      <c r="C15" s="1" t="s">
        <v>65</v>
      </c>
      <c r="E15" s="1" t="s">
        <v>65</v>
      </c>
      <c r="G15" s="1" t="s">
        <v>84</v>
      </c>
      <c r="I15" s="1" t="s">
        <v>85</v>
      </c>
      <c r="K15" s="8">
        <v>18</v>
      </c>
      <c r="L15" s="8"/>
      <c r="M15" s="8">
        <v>18</v>
      </c>
      <c r="N15" s="8"/>
      <c r="O15" s="8">
        <v>100830</v>
      </c>
      <c r="P15" s="8"/>
      <c r="Q15" s="8">
        <v>130014463173</v>
      </c>
      <c r="R15" s="8"/>
      <c r="S15" s="8">
        <v>148668269471</v>
      </c>
      <c r="T15" s="8"/>
      <c r="U15" s="8">
        <v>0</v>
      </c>
      <c r="V15" s="8"/>
      <c r="W15" s="8">
        <v>0</v>
      </c>
      <c r="X15" s="8"/>
      <c r="Y15" s="8">
        <v>0</v>
      </c>
      <c r="Z15" s="8"/>
      <c r="AA15" s="8">
        <v>0</v>
      </c>
      <c r="AB15" s="8"/>
      <c r="AC15" s="8">
        <v>100830</v>
      </c>
      <c r="AD15" s="8"/>
      <c r="AE15" s="8">
        <v>1493301</v>
      </c>
      <c r="AF15" s="8"/>
      <c r="AG15" s="8">
        <v>130014463173</v>
      </c>
      <c r="AH15" s="8"/>
      <c r="AI15" s="8">
        <v>150460378797</v>
      </c>
      <c r="AK15" s="6">
        <f>AI15/سهام!$AD$6</f>
        <v>2.5290389715238667E-2</v>
      </c>
    </row>
    <row r="16" spans="1:37" ht="19.5" thickBot="1" x14ac:dyDescent="0.3">
      <c r="K16" s="8"/>
      <c r="L16" s="8"/>
      <c r="M16" s="8"/>
      <c r="N16" s="8"/>
      <c r="O16" s="9">
        <f>SUM(O9:O15)</f>
        <v>2634802</v>
      </c>
      <c r="P16" s="8"/>
      <c r="Q16" s="9">
        <f>SUM(Q9:Q15)</f>
        <v>2611183546145</v>
      </c>
      <c r="R16" s="8"/>
      <c r="S16" s="9">
        <f>SUM(S9:S15)</f>
        <v>2626845836357</v>
      </c>
      <c r="T16" s="8"/>
      <c r="U16" s="9">
        <f>SUM(U9:U15)</f>
        <v>0</v>
      </c>
      <c r="V16" s="8"/>
      <c r="W16" s="9">
        <f>SUM(W9:W15)</f>
        <v>0</v>
      </c>
      <c r="X16" s="8"/>
      <c r="Y16" s="9">
        <f>SUM(Y9:Y15)</f>
        <v>200000</v>
      </c>
      <c r="Z16" s="8"/>
      <c r="AA16" s="9">
        <f>SUM(AA9:AA15)</f>
        <v>200000000000</v>
      </c>
      <c r="AB16" s="8"/>
      <c r="AC16" s="9">
        <f>SUM(AC9:AC15)</f>
        <v>2434802</v>
      </c>
      <c r="AD16" s="8"/>
      <c r="AE16" s="9">
        <f>SUM(AE9:AE15)</f>
        <v>6143052</v>
      </c>
      <c r="AF16" s="8"/>
      <c r="AG16" s="9">
        <f>SUM(AG9:AG15)</f>
        <v>2420148927401</v>
      </c>
      <c r="AH16" s="8"/>
      <c r="AI16" s="9">
        <f>SUM(AI9:AI15)</f>
        <v>2446052016326</v>
      </c>
      <c r="AK16" s="7">
        <f>SUM(AK9:AK15)</f>
        <v>0.41114883035149802</v>
      </c>
    </row>
    <row r="17" ht="19.5" thickTop="1" x14ac:dyDescent="0.25"/>
  </sheetData>
  <sheetProtection algorithmName="SHA-512" hashValue="zcXGRQnKwe8yOWpv/5zzelOc1dSY2H3XJqvu24YCLcBl1963dTzlnlabXrFDZoOP/VmxX/lhL+Rbkt57Zz343g==" saltValue="h2e/csR9ftO9EOUmAufjfQ==" spinCount="100000" sheet="1" objects="1" scenarios="1"/>
  <mergeCells count="28">
    <mergeCell ref="A4:AK4"/>
    <mergeCell ref="A3:AK3"/>
    <mergeCell ref="A2:AK2"/>
    <mergeCell ref="AE7:AE8"/>
    <mergeCell ref="AG7:AG8"/>
    <mergeCell ref="AI7:AI8"/>
    <mergeCell ref="AK7:AK8"/>
    <mergeCell ref="AC6:AK6"/>
    <mergeCell ref="Y8"/>
    <mergeCell ref="AA8"/>
    <mergeCell ref="Y7:AA7"/>
    <mergeCell ref="U6:AA6"/>
    <mergeCell ref="AC7:AC8"/>
    <mergeCell ref="S7:S8"/>
    <mergeCell ref="O6:S6"/>
    <mergeCell ref="U8"/>
    <mergeCell ref="W8"/>
    <mergeCell ref="U7:W7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</mergeCells>
  <pageMargins left="0.7" right="0.7" top="0.75" bottom="0.75" header="0.3" footer="0.3"/>
  <pageSetup paperSize="9" scale="2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27"/>
  <sheetViews>
    <sheetView rightToLeft="1" view="pageBreakPreview" zoomScale="85" zoomScaleNormal="100" zoomScaleSheetLayoutView="85" workbookViewId="0">
      <selection activeCell="O21" sqref="O21"/>
    </sheetView>
  </sheetViews>
  <sheetFormatPr defaultRowHeight="18.75" x14ac:dyDescent="0.25"/>
  <cols>
    <col min="1" max="1" width="27.42578125" style="1" bestFit="1" customWidth="1"/>
    <col min="2" max="2" width="1" style="1" customWidth="1"/>
    <col min="3" max="3" width="24" style="1" bestFit="1" customWidth="1"/>
    <col min="4" max="4" width="1" style="1" customWidth="1"/>
    <col min="5" max="5" width="14.42578125" style="1" bestFit="1" customWidth="1"/>
    <col min="6" max="6" width="1" style="1" customWidth="1"/>
    <col min="7" max="7" width="15.85546875" style="1" bestFit="1" customWidth="1"/>
    <col min="8" max="8" width="1" style="1" customWidth="1"/>
    <col min="9" max="9" width="11.5703125" style="1" bestFit="1" customWidth="1"/>
    <col min="10" max="10" width="1" style="1" customWidth="1"/>
    <col min="11" max="11" width="18.85546875" style="1" bestFit="1" customWidth="1"/>
    <col min="12" max="12" width="1" style="1" customWidth="1"/>
    <col min="13" max="13" width="18.42578125" style="1" bestFit="1" customWidth="1"/>
    <col min="14" max="14" width="1" style="1" customWidth="1"/>
    <col min="15" max="15" width="18.85546875" style="1" bestFit="1" customWidth="1"/>
    <col min="16" max="16" width="1" style="1" customWidth="1"/>
    <col min="17" max="17" width="18.42578125" style="1" bestFit="1" customWidth="1"/>
    <col min="18" max="18" width="1" style="1" customWidth="1"/>
    <col min="19" max="19" width="26.710937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30" x14ac:dyDescent="0.25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</row>
    <row r="3" spans="1:19" ht="30" x14ac:dyDescent="0.25">
      <c r="A3" s="13" t="s">
        <v>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</row>
    <row r="4" spans="1:19" ht="30" x14ac:dyDescent="0.25">
      <c r="A4" s="13" t="s">
        <v>2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</row>
    <row r="6" spans="1:19" ht="30" x14ac:dyDescent="0.25">
      <c r="A6" s="15" t="s">
        <v>87</v>
      </c>
      <c r="C6" s="14" t="s">
        <v>88</v>
      </c>
      <c r="D6" s="14" t="s">
        <v>88</v>
      </c>
      <c r="E6" s="14" t="s">
        <v>88</v>
      </c>
      <c r="F6" s="14" t="s">
        <v>88</v>
      </c>
      <c r="G6" s="14" t="s">
        <v>88</v>
      </c>
      <c r="H6" s="14" t="s">
        <v>88</v>
      </c>
      <c r="I6" s="14" t="s">
        <v>88</v>
      </c>
      <c r="K6" s="14" t="s">
        <v>4</v>
      </c>
      <c r="M6" s="14" t="s">
        <v>5</v>
      </c>
      <c r="N6" s="14" t="s">
        <v>5</v>
      </c>
      <c r="O6" s="14" t="s">
        <v>5</v>
      </c>
      <c r="Q6" s="14" t="s">
        <v>6</v>
      </c>
      <c r="R6" s="14" t="s">
        <v>6</v>
      </c>
      <c r="S6" s="14" t="s">
        <v>6</v>
      </c>
    </row>
    <row r="7" spans="1:19" ht="30" x14ac:dyDescent="0.25">
      <c r="A7" s="14" t="s">
        <v>87</v>
      </c>
      <c r="C7" s="14" t="s">
        <v>89</v>
      </c>
      <c r="E7" s="14" t="s">
        <v>90</v>
      </c>
      <c r="G7" s="14" t="s">
        <v>91</v>
      </c>
      <c r="I7" s="14" t="s">
        <v>62</v>
      </c>
      <c r="K7" s="14" t="s">
        <v>92</v>
      </c>
      <c r="M7" s="14" t="s">
        <v>93</v>
      </c>
      <c r="O7" s="14" t="s">
        <v>94</v>
      </c>
      <c r="Q7" s="14" t="s">
        <v>92</v>
      </c>
      <c r="S7" s="14" t="s">
        <v>86</v>
      </c>
    </row>
    <row r="8" spans="1:19" ht="21" x14ac:dyDescent="0.25">
      <c r="A8" s="2" t="s">
        <v>95</v>
      </c>
      <c r="C8" s="1" t="s">
        <v>96</v>
      </c>
      <c r="E8" s="1" t="s">
        <v>97</v>
      </c>
      <c r="G8" s="1" t="s">
        <v>98</v>
      </c>
      <c r="I8" s="8">
        <v>0</v>
      </c>
      <c r="J8" s="8"/>
      <c r="K8" s="8">
        <v>5003250756</v>
      </c>
      <c r="L8" s="8"/>
      <c r="M8" s="8">
        <v>287276828519</v>
      </c>
      <c r="N8" s="8"/>
      <c r="O8" s="8">
        <v>291541420000</v>
      </c>
      <c r="P8" s="8"/>
      <c r="Q8" s="8">
        <v>738659275</v>
      </c>
      <c r="S8" s="6">
        <f>Q8/سهام!$AD$6</f>
        <v>1.2415880566624048E-4</v>
      </c>
    </row>
    <row r="9" spans="1:19" ht="21" x14ac:dyDescent="0.25">
      <c r="A9" s="2" t="s">
        <v>95</v>
      </c>
      <c r="C9" s="1" t="s">
        <v>99</v>
      </c>
      <c r="E9" s="1" t="s">
        <v>100</v>
      </c>
      <c r="G9" s="1" t="s">
        <v>101</v>
      </c>
      <c r="I9" s="8">
        <v>0</v>
      </c>
      <c r="J9" s="8"/>
      <c r="K9" s="8">
        <v>30000000</v>
      </c>
      <c r="L9" s="8"/>
      <c r="M9" s="8">
        <v>0</v>
      </c>
      <c r="N9" s="8"/>
      <c r="O9" s="8">
        <v>0</v>
      </c>
      <c r="P9" s="8"/>
      <c r="Q9" s="8">
        <v>30000000</v>
      </c>
      <c r="S9" s="6">
        <f>Q9/سهام!$AD$6</f>
        <v>5.0426012317887898E-6</v>
      </c>
    </row>
    <row r="10" spans="1:19" ht="21" x14ac:dyDescent="0.25">
      <c r="A10" s="2" t="s">
        <v>102</v>
      </c>
      <c r="C10" s="1" t="s">
        <v>103</v>
      </c>
      <c r="E10" s="1" t="s">
        <v>97</v>
      </c>
      <c r="G10" s="1" t="s">
        <v>104</v>
      </c>
      <c r="I10" s="8">
        <v>0</v>
      </c>
      <c r="J10" s="8"/>
      <c r="K10" s="8">
        <v>33638610064</v>
      </c>
      <c r="L10" s="8"/>
      <c r="M10" s="8">
        <v>88676855362</v>
      </c>
      <c r="N10" s="8"/>
      <c r="O10" s="8">
        <v>121073300000</v>
      </c>
      <c r="P10" s="8"/>
      <c r="Q10" s="8">
        <v>1242165426</v>
      </c>
      <c r="S10" s="6">
        <f>Q10/سهام!$AD$6</f>
        <v>2.0879149690776822E-4</v>
      </c>
    </row>
    <row r="11" spans="1:19" ht="21" x14ac:dyDescent="0.25">
      <c r="A11" s="2" t="s">
        <v>105</v>
      </c>
      <c r="C11" s="1" t="s">
        <v>106</v>
      </c>
      <c r="E11" s="1" t="s">
        <v>97</v>
      </c>
      <c r="G11" s="1" t="s">
        <v>107</v>
      </c>
      <c r="I11" s="8">
        <v>0</v>
      </c>
      <c r="J11" s="8"/>
      <c r="K11" s="8">
        <v>12201058590</v>
      </c>
      <c r="L11" s="8"/>
      <c r="M11" s="8">
        <v>725824961440</v>
      </c>
      <c r="N11" s="8"/>
      <c r="O11" s="8">
        <v>736191010000</v>
      </c>
      <c r="P11" s="8"/>
      <c r="Q11" s="8">
        <v>1835010030</v>
      </c>
      <c r="S11" s="6">
        <f>Q11/سهام!$AD$6</f>
        <v>3.0844079458742612E-4</v>
      </c>
    </row>
    <row r="12" spans="1:19" ht="21" x14ac:dyDescent="0.25">
      <c r="A12" s="2" t="s">
        <v>108</v>
      </c>
      <c r="C12" s="1" t="s">
        <v>109</v>
      </c>
      <c r="E12" s="1" t="s">
        <v>97</v>
      </c>
      <c r="G12" s="1" t="s">
        <v>110</v>
      </c>
      <c r="I12" s="8">
        <v>0</v>
      </c>
      <c r="J12" s="8"/>
      <c r="K12" s="8">
        <v>198386</v>
      </c>
      <c r="L12" s="8"/>
      <c r="M12" s="8">
        <v>1617</v>
      </c>
      <c r="N12" s="8"/>
      <c r="O12" s="8">
        <v>0</v>
      </c>
      <c r="P12" s="8"/>
      <c r="Q12" s="8">
        <v>200003</v>
      </c>
      <c r="S12" s="6">
        <f>Q12/سهام!$AD$6</f>
        <v>3.3617845805381774E-8</v>
      </c>
    </row>
    <row r="13" spans="1:19" ht="21" x14ac:dyDescent="0.25">
      <c r="A13" s="2" t="s">
        <v>111</v>
      </c>
      <c r="C13" s="1" t="s">
        <v>112</v>
      </c>
      <c r="E13" s="1" t="s">
        <v>97</v>
      </c>
      <c r="G13" s="1" t="s">
        <v>113</v>
      </c>
      <c r="I13" s="8">
        <v>0</v>
      </c>
      <c r="J13" s="8"/>
      <c r="K13" s="8">
        <v>0</v>
      </c>
      <c r="L13" s="8"/>
      <c r="M13" s="8">
        <v>766136986301</v>
      </c>
      <c r="N13" s="8"/>
      <c r="O13" s="8">
        <v>766000510000</v>
      </c>
      <c r="P13" s="8"/>
      <c r="Q13" s="8">
        <v>136476301</v>
      </c>
      <c r="S13" s="6">
        <f>Q13/سهام!$AD$6</f>
        <v>2.2939852117752588E-5</v>
      </c>
    </row>
    <row r="14" spans="1:19" ht="21" x14ac:dyDescent="0.25">
      <c r="A14" s="2" t="s">
        <v>105</v>
      </c>
      <c r="C14" s="1" t="s">
        <v>114</v>
      </c>
      <c r="E14" s="1" t="s">
        <v>115</v>
      </c>
      <c r="G14" s="1" t="s">
        <v>116</v>
      </c>
      <c r="I14" s="8">
        <v>18</v>
      </c>
      <c r="J14" s="8"/>
      <c r="K14" s="8">
        <v>424000000000</v>
      </c>
      <c r="L14" s="8"/>
      <c r="M14" s="8">
        <v>0</v>
      </c>
      <c r="N14" s="8"/>
      <c r="O14" s="8">
        <v>424000000000</v>
      </c>
      <c r="P14" s="8"/>
      <c r="Q14" s="8">
        <v>0</v>
      </c>
      <c r="S14" s="6">
        <f>Q14/سهام!$AD$6</f>
        <v>0</v>
      </c>
    </row>
    <row r="15" spans="1:19" ht="21" x14ac:dyDescent="0.25">
      <c r="A15" s="2" t="s">
        <v>105</v>
      </c>
      <c r="C15" s="1" t="s">
        <v>117</v>
      </c>
      <c r="E15" s="1" t="s">
        <v>115</v>
      </c>
      <c r="G15" s="1" t="s">
        <v>116</v>
      </c>
      <c r="I15" s="8">
        <v>18</v>
      </c>
      <c r="J15" s="8"/>
      <c r="K15" s="8">
        <v>300000000000</v>
      </c>
      <c r="L15" s="8"/>
      <c r="M15" s="8">
        <v>0</v>
      </c>
      <c r="N15" s="8"/>
      <c r="O15" s="8">
        <v>300000000000</v>
      </c>
      <c r="P15" s="8"/>
      <c r="Q15" s="8">
        <v>0</v>
      </c>
      <c r="S15" s="6">
        <f>Q15/سهام!$AD$6</f>
        <v>0</v>
      </c>
    </row>
    <row r="16" spans="1:19" ht="21" x14ac:dyDescent="0.25">
      <c r="A16" s="2" t="s">
        <v>118</v>
      </c>
      <c r="C16" s="1" t="s">
        <v>119</v>
      </c>
      <c r="E16" s="1" t="s">
        <v>97</v>
      </c>
      <c r="G16" s="1" t="s">
        <v>120</v>
      </c>
      <c r="I16" s="8">
        <v>0</v>
      </c>
      <c r="J16" s="8"/>
      <c r="K16" s="8">
        <v>154269163</v>
      </c>
      <c r="L16" s="8"/>
      <c r="M16" s="8">
        <v>1261062</v>
      </c>
      <c r="N16" s="8"/>
      <c r="O16" s="8">
        <v>840000</v>
      </c>
      <c r="P16" s="8"/>
      <c r="Q16" s="8">
        <v>154690225</v>
      </c>
      <c r="S16" s="6">
        <f>Q16/سهام!$AD$6</f>
        <v>2.6001370637689499E-5</v>
      </c>
    </row>
    <row r="17" spans="1:19" ht="21" x14ac:dyDescent="0.25">
      <c r="A17" s="2" t="s">
        <v>121</v>
      </c>
      <c r="C17" s="1" t="s">
        <v>122</v>
      </c>
      <c r="E17" s="1" t="s">
        <v>115</v>
      </c>
      <c r="G17" s="1" t="s">
        <v>123</v>
      </c>
      <c r="I17" s="8">
        <v>18</v>
      </c>
      <c r="J17" s="8"/>
      <c r="K17" s="8">
        <v>65000000000</v>
      </c>
      <c r="L17" s="8"/>
      <c r="M17" s="8">
        <v>0</v>
      </c>
      <c r="N17" s="8"/>
      <c r="O17" s="8">
        <v>0</v>
      </c>
      <c r="P17" s="8"/>
      <c r="Q17" s="8">
        <v>65000000000</v>
      </c>
      <c r="S17" s="6">
        <f>Q17/سهام!$AD$6</f>
        <v>1.0925636002209044E-2</v>
      </c>
    </row>
    <row r="18" spans="1:19" ht="21" x14ac:dyDescent="0.25">
      <c r="A18" s="2" t="s">
        <v>124</v>
      </c>
      <c r="C18" s="1" t="s">
        <v>125</v>
      </c>
      <c r="E18" s="1" t="s">
        <v>97</v>
      </c>
      <c r="G18" s="1" t="s">
        <v>126</v>
      </c>
      <c r="I18" s="8">
        <v>0</v>
      </c>
      <c r="J18" s="8"/>
      <c r="K18" s="8">
        <v>198978</v>
      </c>
      <c r="L18" s="8"/>
      <c r="M18" s="8">
        <v>0</v>
      </c>
      <c r="N18" s="8"/>
      <c r="O18" s="8">
        <v>0</v>
      </c>
      <c r="P18" s="8"/>
      <c r="Q18" s="8">
        <v>198978</v>
      </c>
      <c r="S18" s="6">
        <f>Q18/سهام!$AD$6</f>
        <v>3.3445556929962328E-8</v>
      </c>
    </row>
    <row r="19" spans="1:19" ht="21" x14ac:dyDescent="0.25">
      <c r="A19" s="2" t="s">
        <v>127</v>
      </c>
      <c r="C19" s="1" t="s">
        <v>128</v>
      </c>
      <c r="E19" s="1" t="s">
        <v>115</v>
      </c>
      <c r="G19" s="1" t="s">
        <v>129</v>
      </c>
      <c r="I19" s="8">
        <v>18</v>
      </c>
      <c r="J19" s="8"/>
      <c r="K19" s="8">
        <v>300000000000</v>
      </c>
      <c r="L19" s="8"/>
      <c r="M19" s="8">
        <v>0</v>
      </c>
      <c r="N19" s="8"/>
      <c r="O19" s="8">
        <v>0</v>
      </c>
      <c r="P19" s="8"/>
      <c r="Q19" s="8">
        <v>300000000000</v>
      </c>
      <c r="S19" s="6">
        <f>Q19/سهام!$AD$6</f>
        <v>5.0426012317887896E-2</v>
      </c>
    </row>
    <row r="20" spans="1:19" ht="21" x14ac:dyDescent="0.25">
      <c r="A20" s="2" t="s">
        <v>127</v>
      </c>
      <c r="C20" s="1" t="s">
        <v>130</v>
      </c>
      <c r="E20" s="1" t="s">
        <v>97</v>
      </c>
      <c r="G20" s="1" t="s">
        <v>129</v>
      </c>
      <c r="I20" s="8">
        <v>0</v>
      </c>
      <c r="J20" s="8"/>
      <c r="K20" s="8">
        <v>343217</v>
      </c>
      <c r="L20" s="8"/>
      <c r="M20" s="8">
        <v>244438356164</v>
      </c>
      <c r="N20" s="8"/>
      <c r="O20" s="8">
        <v>244400250000</v>
      </c>
      <c r="P20" s="8"/>
      <c r="Q20" s="8">
        <v>38449381</v>
      </c>
      <c r="S20" s="6">
        <f>Q20/سهام!$AD$6</f>
        <v>6.4628298664038821E-6</v>
      </c>
    </row>
    <row r="21" spans="1:19" ht="21" x14ac:dyDescent="0.25">
      <c r="A21" s="2" t="s">
        <v>131</v>
      </c>
      <c r="C21" s="1" t="s">
        <v>132</v>
      </c>
      <c r="E21" s="1" t="s">
        <v>97</v>
      </c>
      <c r="G21" s="1" t="s">
        <v>133</v>
      </c>
      <c r="I21" s="8">
        <v>0</v>
      </c>
      <c r="J21" s="8"/>
      <c r="K21" s="8">
        <v>1476028</v>
      </c>
      <c r="L21" s="8"/>
      <c r="M21" s="8">
        <v>5161655968</v>
      </c>
      <c r="N21" s="8"/>
      <c r="O21" s="8">
        <v>4640250000</v>
      </c>
      <c r="P21" s="8"/>
      <c r="Q21" s="8">
        <v>522881996</v>
      </c>
      <c r="S21" s="6">
        <f>Q21/سهام!$AD$6</f>
        <v>8.7889513236992698E-5</v>
      </c>
    </row>
    <row r="22" spans="1:19" ht="21" x14ac:dyDescent="0.25">
      <c r="A22" s="2" t="s">
        <v>134</v>
      </c>
      <c r="C22" s="1" t="s">
        <v>135</v>
      </c>
      <c r="E22" s="1" t="s">
        <v>115</v>
      </c>
      <c r="G22" s="1" t="s">
        <v>133</v>
      </c>
      <c r="I22" s="8">
        <v>18</v>
      </c>
      <c r="J22" s="8"/>
      <c r="K22" s="8">
        <v>314000000000</v>
      </c>
      <c r="L22" s="8"/>
      <c r="M22" s="8">
        <v>0</v>
      </c>
      <c r="N22" s="8"/>
      <c r="O22" s="8">
        <v>0</v>
      </c>
      <c r="P22" s="8"/>
      <c r="Q22" s="8">
        <v>314000000000</v>
      </c>
      <c r="S22" s="6">
        <f>Q22/سهام!$AD$6</f>
        <v>5.2779226226055999E-2</v>
      </c>
    </row>
    <row r="23" spans="1:19" ht="21" x14ac:dyDescent="0.25">
      <c r="A23" s="2" t="s">
        <v>111</v>
      </c>
      <c r="C23" s="1" t="s">
        <v>136</v>
      </c>
      <c r="E23" s="1" t="s">
        <v>115</v>
      </c>
      <c r="G23" s="1" t="s">
        <v>137</v>
      </c>
      <c r="I23" s="8">
        <v>18</v>
      </c>
      <c r="J23" s="8"/>
      <c r="K23" s="8">
        <v>800000000000</v>
      </c>
      <c r="L23" s="8"/>
      <c r="M23" s="8">
        <v>0</v>
      </c>
      <c r="N23" s="8"/>
      <c r="O23" s="8">
        <v>0</v>
      </c>
      <c r="P23" s="8"/>
      <c r="Q23" s="8">
        <v>800000000000</v>
      </c>
      <c r="S23" s="6">
        <f>Q23/سهام!$AD$6</f>
        <v>0.13446936618103439</v>
      </c>
    </row>
    <row r="24" spans="1:19" ht="21" x14ac:dyDescent="0.25">
      <c r="A24" s="2" t="s">
        <v>127</v>
      </c>
      <c r="C24" s="1" t="s">
        <v>138</v>
      </c>
      <c r="E24" s="1" t="s">
        <v>115</v>
      </c>
      <c r="G24" s="1" t="s">
        <v>139</v>
      </c>
      <c r="I24" s="8">
        <v>18</v>
      </c>
      <c r="J24" s="8"/>
      <c r="K24" s="8">
        <v>0</v>
      </c>
      <c r="L24" s="8"/>
      <c r="M24" s="8">
        <v>240000000000</v>
      </c>
      <c r="N24" s="8"/>
      <c r="O24" s="8">
        <v>0</v>
      </c>
      <c r="P24" s="8"/>
      <c r="Q24" s="8">
        <v>240000000000</v>
      </c>
      <c r="S24" s="6">
        <f>Q24/سهام!$AD$6</f>
        <v>4.0340809854310315E-2</v>
      </c>
    </row>
    <row r="25" spans="1:19" ht="21" x14ac:dyDescent="0.25">
      <c r="A25" s="2" t="s">
        <v>111</v>
      </c>
      <c r="C25" s="1" t="s">
        <v>140</v>
      </c>
      <c r="E25" s="1" t="s">
        <v>115</v>
      </c>
      <c r="G25" s="1" t="s">
        <v>141</v>
      </c>
      <c r="I25" s="8">
        <v>18</v>
      </c>
      <c r="J25" s="8"/>
      <c r="K25" s="8">
        <v>0</v>
      </c>
      <c r="L25" s="8"/>
      <c r="M25" s="8">
        <v>766000000000</v>
      </c>
      <c r="N25" s="8"/>
      <c r="O25" s="8">
        <v>0</v>
      </c>
      <c r="P25" s="8"/>
      <c r="Q25" s="8">
        <v>766000000000</v>
      </c>
      <c r="S25" s="6">
        <f>Q25/سهام!$AD$6</f>
        <v>0.12875441811834043</v>
      </c>
    </row>
    <row r="26" spans="1:19" ht="19.5" thickBot="1" x14ac:dyDescent="0.3">
      <c r="I26" s="8"/>
      <c r="J26" s="8"/>
      <c r="K26" s="9">
        <f>SUM(K8:K25)</f>
        <v>2254029405182</v>
      </c>
      <c r="L26" s="8"/>
      <c r="M26" s="9">
        <f>SUM(M8:M25)</f>
        <v>3123516906433</v>
      </c>
      <c r="N26" s="8"/>
      <c r="O26" s="9">
        <f>SUM(O8:O25)</f>
        <v>2887847580000</v>
      </c>
      <c r="P26" s="8"/>
      <c r="Q26" s="9">
        <f>SUM(Q8:Q25)</f>
        <v>2489698731615</v>
      </c>
      <c r="S26" s="7">
        <f>SUM(S8:S25)</f>
        <v>0.41848526302749289</v>
      </c>
    </row>
    <row r="27" spans="1:19" ht="19.5" thickTop="1" x14ac:dyDescent="0.25"/>
  </sheetData>
  <sheetProtection algorithmName="SHA-512" hashValue="F//pPFUYuF3ZzVCM2fyU/lUgSKQCNBBStgJ3wWjwsng3UODuobM5qOSx+kmy8HXD8/06QD73MDbf5V2ussfidA==" saltValue="05y9/Q6t33TzdNnav+SOlw==" spinCount="100000" sheet="1" objects="1" scenarios="1"/>
  <mergeCells count="17">
    <mergeCell ref="I7"/>
    <mergeCell ref="C6:I6"/>
    <mergeCell ref="A4:S4"/>
    <mergeCell ref="A3:S3"/>
    <mergeCell ref="A2:S2"/>
    <mergeCell ref="Q7"/>
    <mergeCell ref="S7"/>
    <mergeCell ref="Q6:S6"/>
    <mergeCell ref="K7"/>
    <mergeCell ref="K6"/>
    <mergeCell ref="M7"/>
    <mergeCell ref="O7"/>
    <mergeCell ref="M6:O6"/>
    <mergeCell ref="A6:A7"/>
    <mergeCell ref="C7"/>
    <mergeCell ref="E7"/>
    <mergeCell ref="G7"/>
  </mergeCells>
  <pageMargins left="0.7" right="0.7" top="0.75" bottom="0.75" header="0.3" footer="0.3"/>
  <pageSetup paperSize="9" scale="4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40"/>
  <sheetViews>
    <sheetView rightToLeft="1" view="pageBreakPreview" topLeftCell="A7" zoomScale="85" zoomScaleNormal="100" zoomScaleSheetLayoutView="85" workbookViewId="0">
      <selection activeCell="I40" sqref="I40"/>
    </sheetView>
  </sheetViews>
  <sheetFormatPr defaultRowHeight="18.75" x14ac:dyDescent="0.25"/>
  <cols>
    <col min="1" max="1" width="32.42578125" style="1" bestFit="1" customWidth="1"/>
    <col min="2" max="2" width="1" style="1" customWidth="1"/>
    <col min="3" max="3" width="20.85546875" style="1" bestFit="1" customWidth="1"/>
    <col min="4" max="4" width="1" style="1" customWidth="1"/>
    <col min="5" max="5" width="19.42578125" style="1" bestFit="1" customWidth="1"/>
    <col min="6" max="6" width="1" style="1" customWidth="1"/>
    <col min="7" max="7" width="11.5703125" style="1" bestFit="1" customWidth="1"/>
    <col min="8" max="8" width="1" style="1" customWidth="1"/>
    <col min="9" max="9" width="19.85546875" style="1" bestFit="1" customWidth="1"/>
    <col min="10" max="10" width="1" style="1" customWidth="1"/>
    <col min="11" max="11" width="15.85546875" style="1" bestFit="1" customWidth="1"/>
    <col min="12" max="12" width="1" style="1" customWidth="1"/>
    <col min="13" max="13" width="21.7109375" style="1" bestFit="1" customWidth="1"/>
    <col min="14" max="14" width="1" style="1" customWidth="1"/>
    <col min="15" max="15" width="19.85546875" style="1" bestFit="1" customWidth="1"/>
    <col min="16" max="16" width="1" style="1" customWidth="1"/>
    <col min="17" max="17" width="15.85546875" style="1" bestFit="1" customWidth="1"/>
    <col min="18" max="18" width="1" style="1" customWidth="1"/>
    <col min="19" max="19" width="21.710937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30" x14ac:dyDescent="0.25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</row>
    <row r="3" spans="1:19" ht="30" x14ac:dyDescent="0.25">
      <c r="A3" s="13" t="s">
        <v>142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</row>
    <row r="4" spans="1:19" ht="30" x14ac:dyDescent="0.25">
      <c r="A4" s="13" t="s">
        <v>2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</row>
    <row r="6" spans="1:19" ht="30" x14ac:dyDescent="0.25">
      <c r="A6" s="14" t="s">
        <v>143</v>
      </c>
      <c r="B6" s="14" t="s">
        <v>143</v>
      </c>
      <c r="C6" s="14" t="s">
        <v>143</v>
      </c>
      <c r="D6" s="14" t="s">
        <v>143</v>
      </c>
      <c r="E6" s="14" t="s">
        <v>143</v>
      </c>
      <c r="F6" s="14" t="s">
        <v>143</v>
      </c>
      <c r="G6" s="14" t="s">
        <v>143</v>
      </c>
      <c r="I6" s="14" t="s">
        <v>144</v>
      </c>
      <c r="J6" s="14" t="s">
        <v>144</v>
      </c>
      <c r="K6" s="14" t="s">
        <v>144</v>
      </c>
      <c r="L6" s="14" t="s">
        <v>144</v>
      </c>
      <c r="M6" s="14" t="s">
        <v>144</v>
      </c>
      <c r="O6" s="14" t="s">
        <v>145</v>
      </c>
      <c r="P6" s="14" t="s">
        <v>145</v>
      </c>
      <c r="Q6" s="14" t="s">
        <v>145</v>
      </c>
      <c r="R6" s="14" t="s">
        <v>145</v>
      </c>
      <c r="S6" s="14" t="s">
        <v>145</v>
      </c>
    </row>
    <row r="7" spans="1:19" ht="30" x14ac:dyDescent="0.25">
      <c r="A7" s="14" t="s">
        <v>146</v>
      </c>
      <c r="C7" s="14" t="s">
        <v>147</v>
      </c>
      <c r="E7" s="14" t="s">
        <v>61</v>
      </c>
      <c r="G7" s="14" t="s">
        <v>62</v>
      </c>
      <c r="I7" s="14" t="s">
        <v>148</v>
      </c>
      <c r="K7" s="14" t="s">
        <v>149</v>
      </c>
      <c r="M7" s="14" t="s">
        <v>150</v>
      </c>
      <c r="O7" s="14" t="s">
        <v>148</v>
      </c>
      <c r="Q7" s="14" t="s">
        <v>149</v>
      </c>
      <c r="S7" s="14" t="s">
        <v>150</v>
      </c>
    </row>
    <row r="8" spans="1:19" ht="21" x14ac:dyDescent="0.25">
      <c r="A8" s="2" t="s">
        <v>151</v>
      </c>
      <c r="C8" s="1" t="s">
        <v>152</v>
      </c>
      <c r="E8" s="1" t="s">
        <v>153</v>
      </c>
      <c r="G8" s="8">
        <v>18</v>
      </c>
      <c r="H8" s="8"/>
      <c r="I8" s="8">
        <v>0</v>
      </c>
      <c r="J8" s="8"/>
      <c r="K8" s="8">
        <v>0</v>
      </c>
      <c r="L8" s="8"/>
      <c r="M8" s="8">
        <v>0</v>
      </c>
      <c r="N8" s="8"/>
      <c r="O8" s="8">
        <v>667625832</v>
      </c>
      <c r="P8" s="8"/>
      <c r="Q8" s="8">
        <v>0</v>
      </c>
      <c r="R8" s="8"/>
      <c r="S8" s="8">
        <v>667625832</v>
      </c>
    </row>
    <row r="9" spans="1:19" ht="21" x14ac:dyDescent="0.25">
      <c r="A9" s="2" t="s">
        <v>77</v>
      </c>
      <c r="C9" s="1" t="s">
        <v>152</v>
      </c>
      <c r="E9" s="1" t="s">
        <v>79</v>
      </c>
      <c r="G9" s="8">
        <v>20</v>
      </c>
      <c r="H9" s="8"/>
      <c r="I9" s="8">
        <v>15703085283</v>
      </c>
      <c r="J9" s="8"/>
      <c r="K9" s="8">
        <v>0</v>
      </c>
      <c r="L9" s="8"/>
      <c r="M9" s="8">
        <v>15703085283</v>
      </c>
      <c r="N9" s="8"/>
      <c r="O9" s="8">
        <v>99219290112</v>
      </c>
      <c r="P9" s="8"/>
      <c r="Q9" s="8">
        <v>0</v>
      </c>
      <c r="R9" s="8"/>
      <c r="S9" s="8">
        <v>99219290112</v>
      </c>
    </row>
    <row r="10" spans="1:19" ht="21" x14ac:dyDescent="0.25">
      <c r="A10" s="2" t="s">
        <v>154</v>
      </c>
      <c r="C10" s="1" t="s">
        <v>152</v>
      </c>
      <c r="E10" s="1" t="s">
        <v>155</v>
      </c>
      <c r="G10" s="8">
        <v>16</v>
      </c>
      <c r="H10" s="8"/>
      <c r="I10" s="8">
        <v>0</v>
      </c>
      <c r="J10" s="8"/>
      <c r="K10" s="8">
        <v>0</v>
      </c>
      <c r="L10" s="8"/>
      <c r="M10" s="8">
        <v>0</v>
      </c>
      <c r="N10" s="8"/>
      <c r="O10" s="8">
        <v>1817364567</v>
      </c>
      <c r="P10" s="8"/>
      <c r="Q10" s="8">
        <v>0</v>
      </c>
      <c r="R10" s="8"/>
      <c r="S10" s="8">
        <v>1817364567</v>
      </c>
    </row>
    <row r="11" spans="1:19" ht="21" x14ac:dyDescent="0.25">
      <c r="A11" s="2" t="s">
        <v>64</v>
      </c>
      <c r="C11" s="1" t="s">
        <v>152</v>
      </c>
      <c r="E11" s="1" t="s">
        <v>67</v>
      </c>
      <c r="G11" s="8">
        <v>16</v>
      </c>
      <c r="H11" s="8"/>
      <c r="I11" s="8">
        <v>26554691461</v>
      </c>
      <c r="J11" s="8"/>
      <c r="K11" s="8">
        <v>0</v>
      </c>
      <c r="L11" s="8"/>
      <c r="M11" s="8">
        <v>26554691461</v>
      </c>
      <c r="N11" s="8"/>
      <c r="O11" s="8">
        <v>136488397024</v>
      </c>
      <c r="P11" s="8"/>
      <c r="Q11" s="8">
        <v>0</v>
      </c>
      <c r="R11" s="8"/>
      <c r="S11" s="8">
        <v>136488397024</v>
      </c>
    </row>
    <row r="12" spans="1:19" ht="21" x14ac:dyDescent="0.25">
      <c r="A12" s="2" t="s">
        <v>80</v>
      </c>
      <c r="C12" s="1" t="s">
        <v>152</v>
      </c>
      <c r="E12" s="1" t="s">
        <v>82</v>
      </c>
      <c r="G12" s="8">
        <v>19</v>
      </c>
      <c r="H12" s="8"/>
      <c r="I12" s="8">
        <v>12729942423</v>
      </c>
      <c r="J12" s="8"/>
      <c r="K12" s="8">
        <v>0</v>
      </c>
      <c r="L12" s="8"/>
      <c r="M12" s="8">
        <v>12729942423</v>
      </c>
      <c r="N12" s="8"/>
      <c r="O12" s="8">
        <v>124803836954</v>
      </c>
      <c r="P12" s="8"/>
      <c r="Q12" s="8">
        <v>0</v>
      </c>
      <c r="R12" s="8"/>
      <c r="S12" s="8">
        <v>124803836954</v>
      </c>
    </row>
    <row r="13" spans="1:19" ht="21" x14ac:dyDescent="0.25">
      <c r="A13" s="2" t="s">
        <v>74</v>
      </c>
      <c r="C13" s="1" t="s">
        <v>152</v>
      </c>
      <c r="E13" s="1" t="s">
        <v>76</v>
      </c>
      <c r="G13" s="8">
        <v>16</v>
      </c>
      <c r="H13" s="8"/>
      <c r="I13" s="8">
        <v>103695010</v>
      </c>
      <c r="J13" s="8"/>
      <c r="K13" s="8">
        <v>0</v>
      </c>
      <c r="L13" s="8"/>
      <c r="M13" s="8">
        <v>103695010</v>
      </c>
      <c r="N13" s="8"/>
      <c r="O13" s="8">
        <v>1009383509</v>
      </c>
      <c r="P13" s="8"/>
      <c r="Q13" s="8">
        <v>0</v>
      </c>
      <c r="R13" s="8"/>
      <c r="S13" s="8">
        <v>1009383509</v>
      </c>
    </row>
    <row r="14" spans="1:19" ht="21" x14ac:dyDescent="0.25">
      <c r="A14" s="2" t="s">
        <v>71</v>
      </c>
      <c r="C14" s="1" t="s">
        <v>152</v>
      </c>
      <c r="E14" s="1" t="s">
        <v>73</v>
      </c>
      <c r="G14" s="8">
        <v>17</v>
      </c>
      <c r="H14" s="8"/>
      <c r="I14" s="8">
        <v>2197497096</v>
      </c>
      <c r="J14" s="8"/>
      <c r="K14" s="8">
        <v>0</v>
      </c>
      <c r="L14" s="8"/>
      <c r="M14" s="8">
        <v>2197497096</v>
      </c>
      <c r="N14" s="8"/>
      <c r="O14" s="8">
        <v>51887858848</v>
      </c>
      <c r="P14" s="8"/>
      <c r="Q14" s="8">
        <v>0</v>
      </c>
      <c r="R14" s="8"/>
      <c r="S14" s="8">
        <v>51887858848</v>
      </c>
    </row>
    <row r="15" spans="1:19" ht="21" x14ac:dyDescent="0.25">
      <c r="A15" s="2" t="s">
        <v>95</v>
      </c>
      <c r="C15" s="3">
        <v>1</v>
      </c>
      <c r="E15" s="1" t="s">
        <v>152</v>
      </c>
      <c r="G15" s="8">
        <v>0</v>
      </c>
      <c r="H15" s="8"/>
      <c r="I15" s="8">
        <v>8308</v>
      </c>
      <c r="J15" s="8"/>
      <c r="K15" s="8">
        <v>0</v>
      </c>
      <c r="L15" s="8"/>
      <c r="M15" s="8">
        <v>8308</v>
      </c>
      <c r="N15" s="8"/>
      <c r="O15" s="8">
        <v>146818</v>
      </c>
      <c r="P15" s="8"/>
      <c r="Q15" s="8">
        <v>0</v>
      </c>
      <c r="R15" s="8"/>
      <c r="S15" s="8">
        <v>146818</v>
      </c>
    </row>
    <row r="16" spans="1:19" ht="21" x14ac:dyDescent="0.25">
      <c r="A16" s="2" t="s">
        <v>102</v>
      </c>
      <c r="C16" s="3">
        <v>31</v>
      </c>
      <c r="E16" s="1" t="s">
        <v>152</v>
      </c>
      <c r="G16" s="8">
        <v>0</v>
      </c>
      <c r="H16" s="8"/>
      <c r="I16" s="8">
        <v>1851334</v>
      </c>
      <c r="J16" s="8"/>
      <c r="K16" s="8">
        <v>0</v>
      </c>
      <c r="L16" s="8"/>
      <c r="M16" s="8">
        <v>1851334</v>
      </c>
      <c r="N16" s="8"/>
      <c r="O16" s="8">
        <v>227953945</v>
      </c>
      <c r="P16" s="8"/>
      <c r="Q16" s="8">
        <v>0</v>
      </c>
      <c r="R16" s="8"/>
      <c r="S16" s="8">
        <v>227953945</v>
      </c>
    </row>
    <row r="17" spans="1:19" ht="21" x14ac:dyDescent="0.25">
      <c r="A17" s="2" t="s">
        <v>156</v>
      </c>
      <c r="C17" s="3">
        <v>31</v>
      </c>
      <c r="E17" s="1" t="s">
        <v>152</v>
      </c>
      <c r="G17" s="8">
        <v>0</v>
      </c>
      <c r="H17" s="8"/>
      <c r="I17" s="8">
        <v>0</v>
      </c>
      <c r="J17" s="8"/>
      <c r="K17" s="8">
        <v>0</v>
      </c>
      <c r="L17" s="8"/>
      <c r="M17" s="8">
        <v>0</v>
      </c>
      <c r="N17" s="8"/>
      <c r="O17" s="8">
        <v>32477</v>
      </c>
      <c r="P17" s="8"/>
      <c r="Q17" s="8">
        <v>0</v>
      </c>
      <c r="R17" s="8"/>
      <c r="S17" s="8">
        <v>32477</v>
      </c>
    </row>
    <row r="18" spans="1:19" ht="21" x14ac:dyDescent="0.25">
      <c r="A18" s="2" t="s">
        <v>105</v>
      </c>
      <c r="C18" s="3">
        <v>20</v>
      </c>
      <c r="E18" s="1" t="s">
        <v>152</v>
      </c>
      <c r="G18" s="8">
        <v>0</v>
      </c>
      <c r="H18" s="8"/>
      <c r="I18" s="8">
        <v>84728</v>
      </c>
      <c r="J18" s="8"/>
      <c r="K18" s="8">
        <v>0</v>
      </c>
      <c r="L18" s="8"/>
      <c r="M18" s="8">
        <v>84728</v>
      </c>
      <c r="N18" s="8"/>
      <c r="O18" s="8">
        <v>2555603</v>
      </c>
      <c r="P18" s="8"/>
      <c r="Q18" s="8">
        <v>0</v>
      </c>
      <c r="R18" s="8"/>
      <c r="S18" s="8">
        <v>2555603</v>
      </c>
    </row>
    <row r="19" spans="1:19" ht="21" x14ac:dyDescent="0.25">
      <c r="A19" s="2" t="s">
        <v>108</v>
      </c>
      <c r="C19" s="3">
        <v>6</v>
      </c>
      <c r="E19" s="1" t="s">
        <v>152</v>
      </c>
      <c r="G19" s="8">
        <v>18</v>
      </c>
      <c r="H19" s="8"/>
      <c r="I19" s="8">
        <v>0</v>
      </c>
      <c r="J19" s="8"/>
      <c r="K19" s="8">
        <v>0</v>
      </c>
      <c r="L19" s="8"/>
      <c r="M19" s="8">
        <v>0</v>
      </c>
      <c r="N19" s="8"/>
      <c r="O19" s="8">
        <v>35322279495</v>
      </c>
      <c r="P19" s="8"/>
      <c r="Q19" s="8">
        <v>0</v>
      </c>
      <c r="R19" s="8"/>
      <c r="S19" s="8">
        <v>35322279495</v>
      </c>
    </row>
    <row r="20" spans="1:19" ht="21" x14ac:dyDescent="0.25">
      <c r="A20" s="2" t="s">
        <v>157</v>
      </c>
      <c r="C20" s="3">
        <v>6</v>
      </c>
      <c r="E20" s="1" t="s">
        <v>152</v>
      </c>
      <c r="G20" s="8">
        <v>18</v>
      </c>
      <c r="H20" s="8"/>
      <c r="I20" s="8">
        <v>0</v>
      </c>
      <c r="J20" s="8"/>
      <c r="K20" s="8">
        <v>0</v>
      </c>
      <c r="L20" s="8"/>
      <c r="M20" s="8">
        <v>0</v>
      </c>
      <c r="N20" s="8"/>
      <c r="O20" s="8">
        <v>8806721281</v>
      </c>
      <c r="P20" s="8"/>
      <c r="Q20" s="8">
        <v>0</v>
      </c>
      <c r="R20" s="8"/>
      <c r="S20" s="8">
        <v>8806721281</v>
      </c>
    </row>
    <row r="21" spans="1:19" ht="21" x14ac:dyDescent="0.25">
      <c r="A21" s="2" t="s">
        <v>157</v>
      </c>
      <c r="C21" s="3">
        <v>17</v>
      </c>
      <c r="E21" s="1" t="s">
        <v>152</v>
      </c>
      <c r="G21" s="8">
        <v>0</v>
      </c>
      <c r="H21" s="8"/>
      <c r="I21" s="8">
        <v>0</v>
      </c>
      <c r="J21" s="8"/>
      <c r="K21" s="8">
        <v>0</v>
      </c>
      <c r="L21" s="8"/>
      <c r="M21" s="8">
        <v>0</v>
      </c>
      <c r="N21" s="8"/>
      <c r="O21" s="8">
        <v>885865</v>
      </c>
      <c r="P21" s="8"/>
      <c r="Q21" s="8">
        <v>0</v>
      </c>
      <c r="R21" s="8"/>
      <c r="S21" s="8">
        <v>885865</v>
      </c>
    </row>
    <row r="22" spans="1:19" ht="21" x14ac:dyDescent="0.25">
      <c r="A22" s="2" t="s">
        <v>108</v>
      </c>
      <c r="C22" s="3">
        <v>6</v>
      </c>
      <c r="E22" s="1" t="s">
        <v>152</v>
      </c>
      <c r="G22" s="8">
        <v>0</v>
      </c>
      <c r="H22" s="8"/>
      <c r="I22" s="8">
        <v>1617</v>
      </c>
      <c r="J22" s="8"/>
      <c r="K22" s="8">
        <v>0</v>
      </c>
      <c r="L22" s="8"/>
      <c r="M22" s="8">
        <v>1617</v>
      </c>
      <c r="N22" s="8"/>
      <c r="O22" s="8">
        <v>4587431</v>
      </c>
      <c r="P22" s="8"/>
      <c r="Q22" s="8">
        <v>0</v>
      </c>
      <c r="R22" s="8"/>
      <c r="S22" s="8">
        <v>4587431</v>
      </c>
    </row>
    <row r="23" spans="1:19" ht="21" x14ac:dyDescent="0.25">
      <c r="A23" s="2" t="s">
        <v>158</v>
      </c>
      <c r="C23" s="3">
        <v>8</v>
      </c>
      <c r="E23" s="1" t="s">
        <v>152</v>
      </c>
      <c r="G23" s="8">
        <v>0</v>
      </c>
      <c r="H23" s="8"/>
      <c r="I23" s="8">
        <v>0</v>
      </c>
      <c r="J23" s="8"/>
      <c r="K23" s="8">
        <v>0</v>
      </c>
      <c r="L23" s="8"/>
      <c r="M23" s="8">
        <v>0</v>
      </c>
      <c r="N23" s="8"/>
      <c r="O23" s="8">
        <v>31501</v>
      </c>
      <c r="P23" s="8"/>
      <c r="Q23" s="8">
        <v>0</v>
      </c>
      <c r="R23" s="8"/>
      <c r="S23" s="8">
        <v>31501</v>
      </c>
    </row>
    <row r="24" spans="1:19" ht="21" x14ac:dyDescent="0.25">
      <c r="A24" s="2" t="s">
        <v>105</v>
      </c>
      <c r="C24" s="3">
        <v>31</v>
      </c>
      <c r="E24" s="1" t="s">
        <v>152</v>
      </c>
      <c r="G24" s="8">
        <v>18</v>
      </c>
      <c r="H24" s="8"/>
      <c r="I24" s="8">
        <v>6505205476</v>
      </c>
      <c r="J24" s="8"/>
      <c r="K24" s="8">
        <v>0</v>
      </c>
      <c r="L24" s="8"/>
      <c r="M24" s="8">
        <v>6505205476</v>
      </c>
      <c r="N24" s="8"/>
      <c r="O24" s="8">
        <v>71232705988</v>
      </c>
      <c r="P24" s="8"/>
      <c r="Q24" s="8">
        <v>0</v>
      </c>
      <c r="R24" s="8"/>
      <c r="S24" s="8">
        <v>71232705988</v>
      </c>
    </row>
    <row r="25" spans="1:19" ht="21" x14ac:dyDescent="0.25">
      <c r="A25" s="2" t="s">
        <v>105</v>
      </c>
      <c r="C25" s="3">
        <v>31</v>
      </c>
      <c r="E25" s="1" t="s">
        <v>152</v>
      </c>
      <c r="G25" s="8">
        <v>18</v>
      </c>
      <c r="H25" s="8"/>
      <c r="I25" s="8">
        <v>4602739708</v>
      </c>
      <c r="J25" s="8"/>
      <c r="K25" s="8">
        <v>0</v>
      </c>
      <c r="L25" s="8"/>
      <c r="M25" s="8">
        <v>4602739708</v>
      </c>
      <c r="N25" s="8"/>
      <c r="O25" s="8">
        <v>49959128494</v>
      </c>
      <c r="P25" s="8"/>
      <c r="Q25" s="8">
        <v>0</v>
      </c>
      <c r="R25" s="8"/>
      <c r="S25" s="8">
        <v>49959128494</v>
      </c>
    </row>
    <row r="26" spans="1:19" ht="21" x14ac:dyDescent="0.25">
      <c r="A26" s="2" t="s">
        <v>159</v>
      </c>
      <c r="C26" s="3">
        <v>31</v>
      </c>
      <c r="E26" s="1" t="s">
        <v>152</v>
      </c>
      <c r="G26" s="8">
        <v>18</v>
      </c>
      <c r="H26" s="8"/>
      <c r="I26" s="8">
        <v>0</v>
      </c>
      <c r="J26" s="8"/>
      <c r="K26" s="8">
        <v>0</v>
      </c>
      <c r="L26" s="8"/>
      <c r="M26" s="8">
        <v>0</v>
      </c>
      <c r="N26" s="8"/>
      <c r="O26" s="8">
        <v>893775034</v>
      </c>
      <c r="P26" s="8"/>
      <c r="Q26" s="8">
        <v>0</v>
      </c>
      <c r="R26" s="8"/>
      <c r="S26" s="8">
        <v>893775034</v>
      </c>
    </row>
    <row r="27" spans="1:19" ht="21" x14ac:dyDescent="0.25">
      <c r="A27" s="2" t="s">
        <v>118</v>
      </c>
      <c r="C27" s="3">
        <v>22</v>
      </c>
      <c r="E27" s="1" t="s">
        <v>152</v>
      </c>
      <c r="G27" s="8">
        <v>0</v>
      </c>
      <c r="H27" s="8"/>
      <c r="I27" s="8">
        <v>1261062</v>
      </c>
      <c r="J27" s="8"/>
      <c r="K27" s="8">
        <v>0</v>
      </c>
      <c r="L27" s="8"/>
      <c r="M27" s="8">
        <v>1261062</v>
      </c>
      <c r="N27" s="8"/>
      <c r="O27" s="8">
        <v>4681027</v>
      </c>
      <c r="P27" s="8"/>
      <c r="Q27" s="8">
        <v>0</v>
      </c>
      <c r="R27" s="8"/>
      <c r="S27" s="8">
        <v>4681027</v>
      </c>
    </row>
    <row r="28" spans="1:19" ht="21" x14ac:dyDescent="0.25">
      <c r="A28" s="2" t="s">
        <v>118</v>
      </c>
      <c r="C28" s="3">
        <v>23</v>
      </c>
      <c r="E28" s="1" t="s">
        <v>152</v>
      </c>
      <c r="G28" s="8">
        <v>18</v>
      </c>
      <c r="H28" s="8"/>
      <c r="I28" s="8">
        <v>0</v>
      </c>
      <c r="J28" s="8"/>
      <c r="K28" s="8">
        <v>0</v>
      </c>
      <c r="L28" s="8"/>
      <c r="M28" s="8">
        <v>0</v>
      </c>
      <c r="N28" s="8"/>
      <c r="O28" s="8">
        <v>26765329663</v>
      </c>
      <c r="P28" s="8"/>
      <c r="Q28" s="8">
        <v>1337073</v>
      </c>
      <c r="R28" s="8"/>
      <c r="S28" s="8">
        <v>26763992590</v>
      </c>
    </row>
    <row r="29" spans="1:19" ht="21" x14ac:dyDescent="0.25">
      <c r="A29" s="2" t="s">
        <v>111</v>
      </c>
      <c r="C29" s="3">
        <v>28</v>
      </c>
      <c r="E29" s="1" t="s">
        <v>152</v>
      </c>
      <c r="G29" s="8">
        <v>18</v>
      </c>
      <c r="H29" s="8"/>
      <c r="I29" s="8">
        <v>0</v>
      </c>
      <c r="J29" s="8"/>
      <c r="K29" s="8">
        <v>0</v>
      </c>
      <c r="L29" s="8"/>
      <c r="M29" s="8">
        <v>0</v>
      </c>
      <c r="N29" s="8"/>
      <c r="O29" s="8">
        <v>107506250546</v>
      </c>
      <c r="P29" s="8"/>
      <c r="Q29" s="8">
        <v>0</v>
      </c>
      <c r="R29" s="8"/>
      <c r="S29" s="8">
        <v>107506250546</v>
      </c>
    </row>
    <row r="30" spans="1:19" ht="21" x14ac:dyDescent="0.25">
      <c r="A30" s="2" t="s">
        <v>121</v>
      </c>
      <c r="C30" s="3">
        <v>1</v>
      </c>
      <c r="E30" s="1" t="s">
        <v>152</v>
      </c>
      <c r="G30" s="8">
        <v>18</v>
      </c>
      <c r="H30" s="8"/>
      <c r="I30" s="8">
        <v>1015068480</v>
      </c>
      <c r="J30" s="8"/>
      <c r="K30" s="8">
        <v>-11760</v>
      </c>
      <c r="L30" s="8"/>
      <c r="M30" s="8">
        <v>1015080240</v>
      </c>
      <c r="N30" s="8"/>
      <c r="O30" s="8">
        <v>17883339116</v>
      </c>
      <c r="P30" s="8"/>
      <c r="Q30" s="8">
        <v>0</v>
      </c>
      <c r="R30" s="8"/>
      <c r="S30" s="8">
        <v>17883339116</v>
      </c>
    </row>
    <row r="31" spans="1:19" ht="21" x14ac:dyDescent="0.25">
      <c r="A31" s="2" t="s">
        <v>124</v>
      </c>
      <c r="C31" s="3">
        <v>17</v>
      </c>
      <c r="E31" s="1" t="s">
        <v>152</v>
      </c>
      <c r="G31" s="8">
        <v>0</v>
      </c>
      <c r="H31" s="8"/>
      <c r="I31" s="8">
        <v>0</v>
      </c>
      <c r="J31" s="8"/>
      <c r="K31" s="8">
        <v>0</v>
      </c>
      <c r="L31" s="8"/>
      <c r="M31" s="8">
        <v>0</v>
      </c>
      <c r="N31" s="8"/>
      <c r="O31" s="8">
        <v>38978</v>
      </c>
      <c r="P31" s="8"/>
      <c r="Q31" s="8">
        <v>0</v>
      </c>
      <c r="R31" s="8"/>
      <c r="S31" s="8">
        <v>38978</v>
      </c>
    </row>
    <row r="32" spans="1:19" ht="21" x14ac:dyDescent="0.25">
      <c r="A32" s="2" t="s">
        <v>127</v>
      </c>
      <c r="C32" s="3">
        <v>19</v>
      </c>
      <c r="E32" s="1" t="s">
        <v>152</v>
      </c>
      <c r="G32" s="8">
        <v>18</v>
      </c>
      <c r="H32" s="8"/>
      <c r="I32" s="8">
        <v>4931506830</v>
      </c>
      <c r="J32" s="8"/>
      <c r="K32" s="8">
        <v>0</v>
      </c>
      <c r="L32" s="8"/>
      <c r="M32" s="8">
        <v>4931506830</v>
      </c>
      <c r="N32" s="8"/>
      <c r="O32" s="8">
        <v>21863013613</v>
      </c>
      <c r="P32" s="8"/>
      <c r="Q32" s="8">
        <v>21680087</v>
      </c>
      <c r="R32" s="8"/>
      <c r="S32" s="8">
        <v>21841333526</v>
      </c>
    </row>
    <row r="33" spans="1:19" ht="21" x14ac:dyDescent="0.25">
      <c r="A33" s="2" t="s">
        <v>127</v>
      </c>
      <c r="C33" s="3">
        <v>19</v>
      </c>
      <c r="E33" s="1" t="s">
        <v>152</v>
      </c>
      <c r="G33" s="8">
        <v>0</v>
      </c>
      <c r="H33" s="8"/>
      <c r="I33" s="8">
        <v>0</v>
      </c>
      <c r="J33" s="8"/>
      <c r="K33" s="8">
        <v>0</v>
      </c>
      <c r="L33" s="8"/>
      <c r="M33" s="8">
        <v>0</v>
      </c>
      <c r="N33" s="8"/>
      <c r="O33" s="8">
        <v>592313</v>
      </c>
      <c r="P33" s="8"/>
      <c r="Q33" s="8">
        <v>0</v>
      </c>
      <c r="R33" s="8"/>
      <c r="S33" s="8">
        <v>592313</v>
      </c>
    </row>
    <row r="34" spans="1:19" ht="21" x14ac:dyDescent="0.25">
      <c r="A34" s="2" t="s">
        <v>131</v>
      </c>
      <c r="C34" s="3">
        <v>6</v>
      </c>
      <c r="E34" s="1" t="s">
        <v>152</v>
      </c>
      <c r="G34" s="8">
        <v>0</v>
      </c>
      <c r="H34" s="8"/>
      <c r="I34" s="8">
        <v>12132</v>
      </c>
      <c r="J34" s="8"/>
      <c r="K34" s="8">
        <v>0</v>
      </c>
      <c r="L34" s="8"/>
      <c r="M34" s="8">
        <v>12132</v>
      </c>
      <c r="N34" s="8"/>
      <c r="O34" s="8">
        <v>94324</v>
      </c>
      <c r="P34" s="8"/>
      <c r="Q34" s="8">
        <v>0</v>
      </c>
      <c r="R34" s="8"/>
      <c r="S34" s="8">
        <v>94324</v>
      </c>
    </row>
    <row r="35" spans="1:19" ht="21" x14ac:dyDescent="0.25">
      <c r="A35" s="2" t="s">
        <v>134</v>
      </c>
      <c r="C35" s="3">
        <v>6</v>
      </c>
      <c r="E35" s="1" t="s">
        <v>152</v>
      </c>
      <c r="G35" s="8">
        <v>18</v>
      </c>
      <c r="H35" s="8"/>
      <c r="I35" s="8">
        <v>5161643820</v>
      </c>
      <c r="J35" s="8"/>
      <c r="K35" s="8">
        <v>0</v>
      </c>
      <c r="L35" s="8"/>
      <c r="M35" s="8">
        <v>5161643820</v>
      </c>
      <c r="N35" s="8"/>
      <c r="O35" s="8">
        <v>14452602696</v>
      </c>
      <c r="P35" s="8"/>
      <c r="Q35" s="8">
        <v>13531344</v>
      </c>
      <c r="R35" s="8"/>
      <c r="S35" s="8">
        <v>14439071352</v>
      </c>
    </row>
    <row r="36" spans="1:19" ht="21" x14ac:dyDescent="0.25">
      <c r="A36" s="2" t="s">
        <v>111</v>
      </c>
      <c r="C36" s="3">
        <v>28</v>
      </c>
      <c r="E36" s="1" t="s">
        <v>152</v>
      </c>
      <c r="G36" s="8">
        <v>18</v>
      </c>
      <c r="H36" s="8"/>
      <c r="I36" s="8">
        <v>13808219160</v>
      </c>
      <c r="J36" s="8"/>
      <c r="K36" s="8">
        <v>0</v>
      </c>
      <c r="L36" s="8"/>
      <c r="M36" s="8">
        <v>13808219160</v>
      </c>
      <c r="N36" s="8"/>
      <c r="O36" s="8">
        <v>28536986264</v>
      </c>
      <c r="P36" s="8"/>
      <c r="Q36" s="8">
        <v>14594537</v>
      </c>
      <c r="R36" s="8"/>
      <c r="S36" s="8">
        <v>28522391727</v>
      </c>
    </row>
    <row r="37" spans="1:19" ht="21" x14ac:dyDescent="0.25">
      <c r="A37" s="2" t="s">
        <v>127</v>
      </c>
      <c r="C37" s="3">
        <v>24</v>
      </c>
      <c r="E37" s="1" t="s">
        <v>152</v>
      </c>
      <c r="G37" s="8">
        <v>18</v>
      </c>
      <c r="H37" s="8"/>
      <c r="I37" s="8">
        <v>828493146</v>
      </c>
      <c r="J37" s="8"/>
      <c r="K37" s="8">
        <v>11284200</v>
      </c>
      <c r="L37" s="8"/>
      <c r="M37" s="8">
        <v>817208946</v>
      </c>
      <c r="N37" s="8"/>
      <c r="O37" s="8">
        <v>828493146</v>
      </c>
      <c r="P37" s="8"/>
      <c r="Q37" s="8">
        <v>11284200</v>
      </c>
      <c r="R37" s="8"/>
      <c r="S37" s="8">
        <v>817208946</v>
      </c>
    </row>
    <row r="38" spans="1:19" ht="21" x14ac:dyDescent="0.25">
      <c r="A38" s="2" t="s">
        <v>111</v>
      </c>
      <c r="C38" s="3">
        <v>29</v>
      </c>
      <c r="E38" s="1" t="s">
        <v>152</v>
      </c>
      <c r="G38" s="8">
        <v>18</v>
      </c>
      <c r="H38" s="8"/>
      <c r="I38" s="8">
        <v>461698630</v>
      </c>
      <c r="J38" s="8"/>
      <c r="K38" s="8">
        <v>7931599</v>
      </c>
      <c r="L38" s="8"/>
      <c r="M38" s="8">
        <v>453767031</v>
      </c>
      <c r="N38" s="8"/>
      <c r="O38" s="8">
        <v>461698630</v>
      </c>
      <c r="P38" s="8"/>
      <c r="Q38" s="8">
        <v>7931599</v>
      </c>
      <c r="R38" s="8"/>
      <c r="S38" s="8">
        <v>453767031</v>
      </c>
    </row>
    <row r="39" spans="1:19" ht="19.5" thickBot="1" x14ac:dyDescent="0.3">
      <c r="G39" s="8"/>
      <c r="H39" s="8"/>
      <c r="I39" s="9">
        <f>SUM(I8:I38)</f>
        <v>94606705704</v>
      </c>
      <c r="J39" s="8"/>
      <c r="K39" s="9">
        <f>SUM(K8:K38)</f>
        <v>19204039</v>
      </c>
      <c r="L39" s="8"/>
      <c r="M39" s="9">
        <f>SUM(M8:M38)</f>
        <v>94587501665</v>
      </c>
      <c r="N39" s="8"/>
      <c r="O39" s="9">
        <f>SUM(O8:O38)</f>
        <v>800647681094</v>
      </c>
      <c r="P39" s="8"/>
      <c r="Q39" s="9">
        <f>SUM(Q8:Q38)</f>
        <v>70358840</v>
      </c>
      <c r="R39" s="8"/>
      <c r="S39" s="9">
        <f>SUM(S8:S38)</f>
        <v>800577322254</v>
      </c>
    </row>
    <row r="40" spans="1:19" ht="19.5" thickTop="1" x14ac:dyDescent="0.25"/>
  </sheetData>
  <sheetProtection algorithmName="SHA-512" hashValue="IdUhYI9CdrA/KewrDiHD2EQucIKDdV4HBARAFmEA9KlX7ISfHzkIMog1Qt5de/cxOc0CtrNtuNS0wD62Ne5KNQ==" saltValue="4TGCQ7GFEW0/Cp0S7T3ZqA==" spinCount="100000" sheet="1" objects="1" scenarios="1"/>
  <autoFilter ref="A7:Y38"/>
  <mergeCells count="16">
    <mergeCell ref="A4:S4"/>
    <mergeCell ref="A3:S3"/>
    <mergeCell ref="A2:S2"/>
    <mergeCell ref="Q7"/>
    <mergeCell ref="S7"/>
    <mergeCell ref="O6:S6"/>
    <mergeCell ref="I7"/>
    <mergeCell ref="K7"/>
    <mergeCell ref="M7"/>
    <mergeCell ref="I6:M6"/>
    <mergeCell ref="O7"/>
    <mergeCell ref="A7"/>
    <mergeCell ref="C7"/>
    <mergeCell ref="E7"/>
    <mergeCell ref="G7"/>
    <mergeCell ref="A6:G6"/>
  </mergeCells>
  <pageMargins left="0.7" right="0.7" top="0.75" bottom="0.75" header="0.3" footer="0.3"/>
  <pageSetup paperSize="9" scale="41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35"/>
  <sheetViews>
    <sheetView rightToLeft="1" view="pageBreakPreview" topLeftCell="A4" zoomScale="85" zoomScaleNormal="100" zoomScaleSheetLayoutView="85" workbookViewId="0">
      <selection activeCell="G31" sqref="G31"/>
    </sheetView>
  </sheetViews>
  <sheetFormatPr defaultRowHeight="18.75" x14ac:dyDescent="0.25"/>
  <cols>
    <col min="1" max="1" width="27.7109375" style="1" bestFit="1" customWidth="1"/>
    <col min="2" max="2" width="1" style="1" customWidth="1"/>
    <col min="3" max="3" width="15.42578125" style="1" bestFit="1" customWidth="1"/>
    <col min="4" max="4" width="1" style="1" customWidth="1"/>
    <col min="5" max="5" width="41" style="1" bestFit="1" customWidth="1"/>
    <col min="6" max="6" width="1" style="1" customWidth="1"/>
    <col min="7" max="7" width="27.85546875" style="1" bestFit="1" customWidth="1"/>
    <col min="8" max="8" width="1" style="1" customWidth="1"/>
    <col min="9" max="9" width="27.7109375" style="1" bestFit="1" customWidth="1"/>
    <col min="10" max="10" width="1" style="1" customWidth="1"/>
    <col min="11" max="11" width="15.85546875" style="1" bestFit="1" customWidth="1"/>
    <col min="12" max="12" width="1" style="1" customWidth="1"/>
    <col min="13" max="13" width="29.28515625" style="1" bestFit="1" customWidth="1"/>
    <col min="14" max="14" width="1" style="1" customWidth="1"/>
    <col min="15" max="15" width="27.7109375" style="1" bestFit="1" customWidth="1"/>
    <col min="16" max="16" width="1" style="1" customWidth="1"/>
    <col min="17" max="17" width="15.85546875" style="1" bestFit="1" customWidth="1"/>
    <col min="18" max="18" width="1" style="1" customWidth="1"/>
    <col min="19" max="19" width="29.28515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30" x14ac:dyDescent="0.25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</row>
    <row r="3" spans="1:19" ht="30" x14ac:dyDescent="0.25">
      <c r="A3" s="13" t="s">
        <v>142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</row>
    <row r="4" spans="1:19" ht="30" x14ac:dyDescent="0.25">
      <c r="A4" s="13" t="s">
        <v>2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</row>
    <row r="6" spans="1:19" ht="30" x14ac:dyDescent="0.25">
      <c r="A6" s="15" t="s">
        <v>3</v>
      </c>
      <c r="C6" s="14" t="s">
        <v>160</v>
      </c>
      <c r="D6" s="14" t="s">
        <v>160</v>
      </c>
      <c r="E6" s="14" t="s">
        <v>160</v>
      </c>
      <c r="F6" s="14" t="s">
        <v>160</v>
      </c>
      <c r="G6" s="14" t="s">
        <v>160</v>
      </c>
      <c r="I6" s="14" t="s">
        <v>144</v>
      </c>
      <c r="J6" s="14" t="s">
        <v>144</v>
      </c>
      <c r="K6" s="14" t="s">
        <v>144</v>
      </c>
      <c r="L6" s="14" t="s">
        <v>144</v>
      </c>
      <c r="M6" s="14" t="s">
        <v>144</v>
      </c>
      <c r="O6" s="14" t="s">
        <v>145</v>
      </c>
      <c r="P6" s="14" t="s">
        <v>145</v>
      </c>
      <c r="Q6" s="14" t="s">
        <v>145</v>
      </c>
      <c r="R6" s="14" t="s">
        <v>145</v>
      </c>
      <c r="S6" s="14" t="s">
        <v>145</v>
      </c>
    </row>
    <row r="7" spans="1:19" ht="30" x14ac:dyDescent="0.25">
      <c r="A7" s="14" t="s">
        <v>3</v>
      </c>
      <c r="C7" s="14" t="s">
        <v>161</v>
      </c>
      <c r="E7" s="14" t="s">
        <v>162</v>
      </c>
      <c r="G7" s="14" t="s">
        <v>163</v>
      </c>
      <c r="I7" s="14" t="s">
        <v>164</v>
      </c>
      <c r="K7" s="14" t="s">
        <v>149</v>
      </c>
      <c r="M7" s="14" t="s">
        <v>165</v>
      </c>
      <c r="O7" s="14" t="s">
        <v>164</v>
      </c>
      <c r="Q7" s="14" t="s">
        <v>149</v>
      </c>
      <c r="S7" s="14" t="s">
        <v>165</v>
      </c>
    </row>
    <row r="8" spans="1:19" ht="21" x14ac:dyDescent="0.25">
      <c r="A8" s="2" t="s">
        <v>46</v>
      </c>
      <c r="C8" s="1" t="s">
        <v>166</v>
      </c>
      <c r="E8" s="8">
        <v>69093</v>
      </c>
      <c r="F8" s="8"/>
      <c r="G8" s="8">
        <v>1250</v>
      </c>
      <c r="H8" s="8"/>
      <c r="I8" s="8">
        <v>0</v>
      </c>
      <c r="J8" s="8"/>
      <c r="K8" s="8">
        <v>0</v>
      </c>
      <c r="L8" s="8"/>
      <c r="M8" s="8">
        <v>0</v>
      </c>
      <c r="N8" s="8"/>
      <c r="O8" s="8">
        <v>86366250</v>
      </c>
      <c r="P8" s="8"/>
      <c r="Q8" s="8">
        <v>2470891</v>
      </c>
      <c r="R8" s="8"/>
      <c r="S8" s="8">
        <v>83895359</v>
      </c>
    </row>
    <row r="9" spans="1:19" ht="21" x14ac:dyDescent="0.25">
      <c r="A9" s="2" t="s">
        <v>36</v>
      </c>
      <c r="C9" s="1" t="s">
        <v>167</v>
      </c>
      <c r="E9" s="8">
        <v>728202</v>
      </c>
      <c r="F9" s="8"/>
      <c r="G9" s="8">
        <v>125</v>
      </c>
      <c r="H9" s="8"/>
      <c r="I9" s="8">
        <v>0</v>
      </c>
      <c r="J9" s="8"/>
      <c r="K9" s="8">
        <v>0</v>
      </c>
      <c r="L9" s="8"/>
      <c r="M9" s="8">
        <v>0</v>
      </c>
      <c r="N9" s="8"/>
      <c r="O9" s="8">
        <v>91025250</v>
      </c>
      <c r="P9" s="8"/>
      <c r="Q9" s="8">
        <v>4952151</v>
      </c>
      <c r="R9" s="8"/>
      <c r="S9" s="8">
        <v>86073099</v>
      </c>
    </row>
    <row r="10" spans="1:19" ht="21" x14ac:dyDescent="0.25">
      <c r="A10" s="2" t="s">
        <v>42</v>
      </c>
      <c r="C10" s="1" t="s">
        <v>168</v>
      </c>
      <c r="E10" s="8">
        <v>15706</v>
      </c>
      <c r="F10" s="8"/>
      <c r="G10" s="8">
        <v>150</v>
      </c>
      <c r="H10" s="8"/>
      <c r="I10" s="8">
        <v>0</v>
      </c>
      <c r="J10" s="8"/>
      <c r="K10" s="8">
        <v>0</v>
      </c>
      <c r="L10" s="8"/>
      <c r="M10" s="8">
        <v>0</v>
      </c>
      <c r="N10" s="8"/>
      <c r="O10" s="8">
        <v>2355900</v>
      </c>
      <c r="P10" s="8"/>
      <c r="Q10" s="8">
        <v>241816</v>
      </c>
      <c r="R10" s="8"/>
      <c r="S10" s="8">
        <v>2114084</v>
      </c>
    </row>
    <row r="11" spans="1:19" ht="21" x14ac:dyDescent="0.25">
      <c r="A11" s="2" t="s">
        <v>47</v>
      </c>
      <c r="C11" s="1" t="s">
        <v>169</v>
      </c>
      <c r="E11" s="8">
        <v>2999999</v>
      </c>
      <c r="F11" s="8"/>
      <c r="G11" s="8">
        <v>280</v>
      </c>
      <c r="H11" s="8"/>
      <c r="I11" s="8">
        <v>0</v>
      </c>
      <c r="J11" s="8"/>
      <c r="K11" s="8">
        <v>0</v>
      </c>
      <c r="L11" s="8"/>
      <c r="M11" s="8">
        <v>0</v>
      </c>
      <c r="N11" s="8"/>
      <c r="O11" s="8">
        <v>839999720</v>
      </c>
      <c r="P11" s="8"/>
      <c r="Q11" s="8">
        <v>48263380</v>
      </c>
      <c r="R11" s="8"/>
      <c r="S11" s="8">
        <v>791736340</v>
      </c>
    </row>
    <row r="12" spans="1:19" ht="21" x14ac:dyDescent="0.25">
      <c r="A12" s="2" t="s">
        <v>23</v>
      </c>
      <c r="C12" s="1" t="s">
        <v>170</v>
      </c>
      <c r="E12" s="8">
        <v>100588</v>
      </c>
      <c r="F12" s="8"/>
      <c r="G12" s="8">
        <v>1200</v>
      </c>
      <c r="H12" s="8"/>
      <c r="I12" s="8">
        <v>0</v>
      </c>
      <c r="J12" s="8"/>
      <c r="K12" s="8">
        <v>0</v>
      </c>
      <c r="L12" s="8"/>
      <c r="M12" s="8">
        <v>0</v>
      </c>
      <c r="N12" s="8"/>
      <c r="O12" s="8">
        <v>120705600</v>
      </c>
      <c r="P12" s="8"/>
      <c r="Q12" s="8">
        <v>6861817</v>
      </c>
      <c r="R12" s="8"/>
      <c r="S12" s="8">
        <v>113843783</v>
      </c>
    </row>
    <row r="13" spans="1:19" ht="21" x14ac:dyDescent="0.25">
      <c r="A13" s="2" t="s">
        <v>45</v>
      </c>
      <c r="C13" s="1" t="s">
        <v>171</v>
      </c>
      <c r="E13" s="8">
        <v>1698345</v>
      </c>
      <c r="F13" s="8"/>
      <c r="G13" s="8">
        <v>2130</v>
      </c>
      <c r="H13" s="8"/>
      <c r="I13" s="8">
        <v>0</v>
      </c>
      <c r="J13" s="8"/>
      <c r="K13" s="8">
        <v>0</v>
      </c>
      <c r="L13" s="8"/>
      <c r="M13" s="8">
        <v>0</v>
      </c>
      <c r="N13" s="8"/>
      <c r="O13" s="8">
        <v>3617474850</v>
      </c>
      <c r="P13" s="8"/>
      <c r="Q13" s="8">
        <v>0</v>
      </c>
      <c r="R13" s="8"/>
      <c r="S13" s="8">
        <v>3617474850</v>
      </c>
    </row>
    <row r="14" spans="1:19" ht="21" x14ac:dyDescent="0.25">
      <c r="A14" s="2" t="s">
        <v>20</v>
      </c>
      <c r="C14" s="1" t="s">
        <v>169</v>
      </c>
      <c r="E14" s="8">
        <v>242500</v>
      </c>
      <c r="F14" s="8"/>
      <c r="G14" s="8">
        <v>66</v>
      </c>
      <c r="H14" s="8"/>
      <c r="I14" s="8">
        <v>0</v>
      </c>
      <c r="J14" s="8"/>
      <c r="K14" s="8">
        <v>0</v>
      </c>
      <c r="L14" s="8"/>
      <c r="M14" s="8">
        <v>0</v>
      </c>
      <c r="N14" s="8"/>
      <c r="O14" s="8">
        <v>16005000</v>
      </c>
      <c r="P14" s="8"/>
      <c r="Q14" s="8">
        <v>0</v>
      </c>
      <c r="R14" s="8"/>
      <c r="S14" s="8">
        <v>16005000</v>
      </c>
    </row>
    <row r="15" spans="1:19" ht="21" x14ac:dyDescent="0.25">
      <c r="A15" s="2" t="s">
        <v>18</v>
      </c>
      <c r="C15" s="1" t="s">
        <v>169</v>
      </c>
      <c r="E15" s="8">
        <v>830000</v>
      </c>
      <c r="F15" s="8"/>
      <c r="G15" s="8">
        <v>3</v>
      </c>
      <c r="H15" s="8"/>
      <c r="I15" s="8">
        <v>0</v>
      </c>
      <c r="J15" s="8"/>
      <c r="K15" s="8">
        <v>0</v>
      </c>
      <c r="L15" s="8"/>
      <c r="M15" s="8">
        <v>0</v>
      </c>
      <c r="N15" s="8"/>
      <c r="O15" s="8">
        <v>2490000</v>
      </c>
      <c r="P15" s="8"/>
      <c r="Q15" s="8">
        <v>0</v>
      </c>
      <c r="R15" s="8"/>
      <c r="S15" s="8">
        <v>2490000</v>
      </c>
    </row>
    <row r="16" spans="1:19" ht="21" x14ac:dyDescent="0.25">
      <c r="A16" s="2" t="s">
        <v>19</v>
      </c>
      <c r="C16" s="1" t="s">
        <v>169</v>
      </c>
      <c r="E16" s="8">
        <v>350000</v>
      </c>
      <c r="F16" s="8"/>
      <c r="G16" s="8">
        <v>11</v>
      </c>
      <c r="H16" s="8"/>
      <c r="I16" s="8">
        <v>0</v>
      </c>
      <c r="J16" s="8"/>
      <c r="K16" s="8">
        <v>0</v>
      </c>
      <c r="L16" s="8"/>
      <c r="M16" s="8">
        <v>0</v>
      </c>
      <c r="N16" s="8"/>
      <c r="O16" s="8">
        <v>3850000</v>
      </c>
      <c r="P16" s="8"/>
      <c r="Q16" s="8">
        <v>0</v>
      </c>
      <c r="R16" s="8"/>
      <c r="S16" s="8">
        <v>3850000</v>
      </c>
    </row>
    <row r="17" spans="1:19" ht="21" x14ac:dyDescent="0.25">
      <c r="A17" s="2" t="s">
        <v>37</v>
      </c>
      <c r="C17" s="1" t="s">
        <v>167</v>
      </c>
      <c r="E17" s="8">
        <v>450000</v>
      </c>
      <c r="F17" s="8"/>
      <c r="G17" s="8">
        <v>56</v>
      </c>
      <c r="H17" s="8"/>
      <c r="I17" s="8">
        <v>0</v>
      </c>
      <c r="J17" s="8"/>
      <c r="K17" s="8">
        <v>0</v>
      </c>
      <c r="L17" s="8"/>
      <c r="M17" s="8">
        <v>0</v>
      </c>
      <c r="N17" s="8"/>
      <c r="O17" s="8">
        <v>25200000</v>
      </c>
      <c r="P17" s="8"/>
      <c r="Q17" s="8">
        <v>1370984</v>
      </c>
      <c r="R17" s="8"/>
      <c r="S17" s="8">
        <v>23829016</v>
      </c>
    </row>
    <row r="18" spans="1:19" ht="21" x14ac:dyDescent="0.25">
      <c r="A18" s="2" t="s">
        <v>38</v>
      </c>
      <c r="C18" s="1" t="s">
        <v>172</v>
      </c>
      <c r="E18" s="8">
        <v>26238</v>
      </c>
      <c r="F18" s="8"/>
      <c r="G18" s="8">
        <v>600</v>
      </c>
      <c r="H18" s="8"/>
      <c r="I18" s="8">
        <v>0</v>
      </c>
      <c r="J18" s="8"/>
      <c r="K18" s="8">
        <v>0</v>
      </c>
      <c r="L18" s="8"/>
      <c r="M18" s="8">
        <v>0</v>
      </c>
      <c r="N18" s="8"/>
      <c r="O18" s="8">
        <v>15742800</v>
      </c>
      <c r="P18" s="8"/>
      <c r="Q18" s="8">
        <v>1710756</v>
      </c>
      <c r="R18" s="8"/>
      <c r="S18" s="8">
        <v>14032044</v>
      </c>
    </row>
    <row r="19" spans="1:19" ht="21" x14ac:dyDescent="0.25">
      <c r="A19" s="2" t="s">
        <v>32</v>
      </c>
      <c r="C19" s="1" t="s">
        <v>173</v>
      </c>
      <c r="E19" s="8">
        <v>85000</v>
      </c>
      <c r="F19" s="8"/>
      <c r="G19" s="8">
        <v>1930</v>
      </c>
      <c r="H19" s="8"/>
      <c r="I19" s="8">
        <v>0</v>
      </c>
      <c r="J19" s="8"/>
      <c r="K19" s="8">
        <v>0</v>
      </c>
      <c r="L19" s="8"/>
      <c r="M19" s="8">
        <v>0</v>
      </c>
      <c r="N19" s="8"/>
      <c r="O19" s="8">
        <v>164050000</v>
      </c>
      <c r="P19" s="8"/>
      <c r="Q19" s="8">
        <v>12651138</v>
      </c>
      <c r="R19" s="8"/>
      <c r="S19" s="8">
        <v>151398862</v>
      </c>
    </row>
    <row r="20" spans="1:19" ht="21" x14ac:dyDescent="0.25">
      <c r="A20" s="2" t="s">
        <v>41</v>
      </c>
      <c r="C20" s="1" t="s">
        <v>174</v>
      </c>
      <c r="E20" s="8">
        <v>1500000</v>
      </c>
      <c r="F20" s="8"/>
      <c r="G20" s="8">
        <v>450</v>
      </c>
      <c r="H20" s="8"/>
      <c r="I20" s="8">
        <v>0</v>
      </c>
      <c r="J20" s="8"/>
      <c r="K20" s="8">
        <v>0</v>
      </c>
      <c r="L20" s="8"/>
      <c r="M20" s="8">
        <v>0</v>
      </c>
      <c r="N20" s="8"/>
      <c r="O20" s="8">
        <v>675000000</v>
      </c>
      <c r="P20" s="8"/>
      <c r="Q20" s="8">
        <v>28346457</v>
      </c>
      <c r="R20" s="8"/>
      <c r="S20" s="8">
        <v>646653543</v>
      </c>
    </row>
    <row r="21" spans="1:19" ht="21" x14ac:dyDescent="0.25">
      <c r="A21" s="2" t="s">
        <v>16</v>
      </c>
      <c r="C21" s="1" t="s">
        <v>166</v>
      </c>
      <c r="E21" s="8">
        <v>100000</v>
      </c>
      <c r="F21" s="8"/>
      <c r="G21" s="8">
        <v>700</v>
      </c>
      <c r="H21" s="8"/>
      <c r="I21" s="8">
        <v>0</v>
      </c>
      <c r="J21" s="8"/>
      <c r="K21" s="8">
        <v>0</v>
      </c>
      <c r="L21" s="8"/>
      <c r="M21" s="8">
        <v>0</v>
      </c>
      <c r="N21" s="8"/>
      <c r="O21" s="8">
        <v>70000000</v>
      </c>
      <c r="P21" s="8"/>
      <c r="Q21" s="8">
        <v>0</v>
      </c>
      <c r="R21" s="8"/>
      <c r="S21" s="8">
        <v>70000000</v>
      </c>
    </row>
    <row r="22" spans="1:19" ht="21" x14ac:dyDescent="0.25">
      <c r="A22" s="2" t="s">
        <v>31</v>
      </c>
      <c r="C22" s="1" t="s">
        <v>175</v>
      </c>
      <c r="E22" s="8">
        <v>6734784</v>
      </c>
      <c r="F22" s="8"/>
      <c r="G22" s="8">
        <v>15</v>
      </c>
      <c r="H22" s="8"/>
      <c r="I22" s="8">
        <v>0</v>
      </c>
      <c r="J22" s="8"/>
      <c r="K22" s="8">
        <v>0</v>
      </c>
      <c r="L22" s="8"/>
      <c r="M22" s="8">
        <v>0</v>
      </c>
      <c r="N22" s="8"/>
      <c r="O22" s="8">
        <v>101021760</v>
      </c>
      <c r="P22" s="8"/>
      <c r="Q22" s="8">
        <v>6717559</v>
      </c>
      <c r="R22" s="8"/>
      <c r="S22" s="8">
        <v>94304201</v>
      </c>
    </row>
    <row r="23" spans="1:19" ht="21" x14ac:dyDescent="0.25">
      <c r="A23" s="2" t="s">
        <v>15</v>
      </c>
      <c r="C23" s="1" t="s">
        <v>169</v>
      </c>
      <c r="E23" s="8">
        <v>6290000</v>
      </c>
      <c r="F23" s="8"/>
      <c r="G23" s="8">
        <v>450</v>
      </c>
      <c r="H23" s="8"/>
      <c r="I23" s="8">
        <v>0</v>
      </c>
      <c r="J23" s="8"/>
      <c r="K23" s="8">
        <v>0</v>
      </c>
      <c r="L23" s="8"/>
      <c r="M23" s="8">
        <v>0</v>
      </c>
      <c r="N23" s="8"/>
      <c r="O23" s="8">
        <v>2830500000</v>
      </c>
      <c r="P23" s="8"/>
      <c r="Q23" s="8">
        <v>162630407</v>
      </c>
      <c r="R23" s="8"/>
      <c r="S23" s="8">
        <v>2667869593</v>
      </c>
    </row>
    <row r="24" spans="1:19" ht="21" x14ac:dyDescent="0.25">
      <c r="A24" s="2" t="s">
        <v>24</v>
      </c>
      <c r="C24" s="1" t="s">
        <v>169</v>
      </c>
      <c r="E24" s="8">
        <v>115056</v>
      </c>
      <c r="F24" s="8"/>
      <c r="G24" s="8">
        <v>200</v>
      </c>
      <c r="H24" s="8"/>
      <c r="I24" s="8">
        <v>0</v>
      </c>
      <c r="J24" s="8"/>
      <c r="K24" s="8">
        <v>0</v>
      </c>
      <c r="L24" s="8"/>
      <c r="M24" s="8">
        <v>0</v>
      </c>
      <c r="N24" s="8"/>
      <c r="O24" s="8">
        <v>23011200</v>
      </c>
      <c r="P24" s="8"/>
      <c r="Q24" s="8">
        <v>0</v>
      </c>
      <c r="R24" s="8"/>
      <c r="S24" s="8">
        <v>23011200</v>
      </c>
    </row>
    <row r="25" spans="1:19" ht="21" x14ac:dyDescent="0.25">
      <c r="A25" s="2" t="s">
        <v>35</v>
      </c>
      <c r="C25" s="1" t="s">
        <v>169</v>
      </c>
      <c r="E25" s="8">
        <v>5342532</v>
      </c>
      <c r="F25" s="8"/>
      <c r="G25" s="8">
        <v>200</v>
      </c>
      <c r="H25" s="8"/>
      <c r="I25" s="8">
        <v>0</v>
      </c>
      <c r="J25" s="8"/>
      <c r="K25" s="8">
        <v>0</v>
      </c>
      <c r="L25" s="8"/>
      <c r="M25" s="8">
        <v>0</v>
      </c>
      <c r="N25" s="8"/>
      <c r="O25" s="8">
        <v>1068506400</v>
      </c>
      <c r="P25" s="8"/>
      <c r="Q25" s="8">
        <v>61392556</v>
      </c>
      <c r="R25" s="8"/>
      <c r="S25" s="8">
        <v>1007113844</v>
      </c>
    </row>
    <row r="26" spans="1:19" ht="21" x14ac:dyDescent="0.25">
      <c r="A26" s="2" t="s">
        <v>44</v>
      </c>
      <c r="C26" s="1" t="s">
        <v>176</v>
      </c>
      <c r="E26" s="8">
        <v>17396511</v>
      </c>
      <c r="F26" s="8"/>
      <c r="G26" s="8">
        <v>350</v>
      </c>
      <c r="H26" s="8"/>
      <c r="I26" s="8">
        <v>0</v>
      </c>
      <c r="J26" s="8"/>
      <c r="K26" s="8">
        <v>0</v>
      </c>
      <c r="L26" s="8"/>
      <c r="M26" s="8">
        <v>0</v>
      </c>
      <c r="N26" s="8"/>
      <c r="O26" s="8">
        <v>6088778850</v>
      </c>
      <c r="P26" s="8"/>
      <c r="Q26" s="8">
        <v>0</v>
      </c>
      <c r="R26" s="8"/>
      <c r="S26" s="8">
        <v>6088778850</v>
      </c>
    </row>
    <row r="27" spans="1:19" ht="21" x14ac:dyDescent="0.25">
      <c r="A27" s="2" t="s">
        <v>22</v>
      </c>
      <c r="C27" s="1" t="s">
        <v>177</v>
      </c>
      <c r="E27" s="8">
        <v>2201999</v>
      </c>
      <c r="F27" s="8"/>
      <c r="G27" s="8">
        <v>300</v>
      </c>
      <c r="H27" s="8"/>
      <c r="I27" s="8">
        <v>0</v>
      </c>
      <c r="J27" s="8"/>
      <c r="K27" s="8">
        <v>0</v>
      </c>
      <c r="L27" s="8"/>
      <c r="M27" s="8">
        <v>0</v>
      </c>
      <c r="N27" s="8"/>
      <c r="O27" s="8">
        <v>660599700</v>
      </c>
      <c r="P27" s="8"/>
      <c r="Q27" s="8">
        <v>33909926</v>
      </c>
      <c r="R27" s="8"/>
      <c r="S27" s="8">
        <v>626689774</v>
      </c>
    </row>
    <row r="28" spans="1:19" ht="21" x14ac:dyDescent="0.25">
      <c r="A28" s="2" t="s">
        <v>26</v>
      </c>
      <c r="C28" s="1" t="s">
        <v>178</v>
      </c>
      <c r="E28" s="8">
        <v>500000</v>
      </c>
      <c r="F28" s="8"/>
      <c r="G28" s="8">
        <v>10000</v>
      </c>
      <c r="H28" s="8"/>
      <c r="I28" s="8">
        <v>0</v>
      </c>
      <c r="J28" s="8"/>
      <c r="K28" s="8">
        <v>0</v>
      </c>
      <c r="L28" s="8"/>
      <c r="M28" s="8">
        <v>0</v>
      </c>
      <c r="N28" s="8"/>
      <c r="O28" s="8">
        <v>5000000000</v>
      </c>
      <c r="P28" s="8"/>
      <c r="Q28" s="8">
        <v>0</v>
      </c>
      <c r="R28" s="8"/>
      <c r="S28" s="8">
        <v>5000000000</v>
      </c>
    </row>
    <row r="29" spans="1:19" ht="21" x14ac:dyDescent="0.25">
      <c r="A29" s="2" t="s">
        <v>28</v>
      </c>
      <c r="C29" s="1" t="s">
        <v>179</v>
      </c>
      <c r="E29" s="8">
        <v>544352</v>
      </c>
      <c r="F29" s="8"/>
      <c r="G29" s="8">
        <v>8</v>
      </c>
      <c r="H29" s="8"/>
      <c r="I29" s="8">
        <v>0</v>
      </c>
      <c r="J29" s="8"/>
      <c r="K29" s="8">
        <v>0</v>
      </c>
      <c r="L29" s="8"/>
      <c r="M29" s="8">
        <v>0</v>
      </c>
      <c r="N29" s="8"/>
      <c r="O29" s="8">
        <v>4354816</v>
      </c>
      <c r="P29" s="8"/>
      <c r="Q29" s="8">
        <v>193801</v>
      </c>
      <c r="R29" s="8"/>
      <c r="S29" s="8">
        <v>4161015</v>
      </c>
    </row>
    <row r="30" spans="1:19" ht="21" x14ac:dyDescent="0.25">
      <c r="A30" s="2" t="s">
        <v>29</v>
      </c>
      <c r="C30" s="1" t="s">
        <v>169</v>
      </c>
      <c r="E30" s="8">
        <v>9920294</v>
      </c>
      <c r="F30" s="8"/>
      <c r="G30" s="8">
        <v>151</v>
      </c>
      <c r="H30" s="8"/>
      <c r="I30" s="8">
        <v>0</v>
      </c>
      <c r="J30" s="8"/>
      <c r="K30" s="8">
        <v>0</v>
      </c>
      <c r="L30" s="8"/>
      <c r="M30" s="8">
        <v>0</v>
      </c>
      <c r="N30" s="8"/>
      <c r="O30" s="8">
        <v>1497964394</v>
      </c>
      <c r="P30" s="8"/>
      <c r="Q30" s="8">
        <v>0</v>
      </c>
      <c r="R30" s="8"/>
      <c r="S30" s="8">
        <v>1497964394</v>
      </c>
    </row>
    <row r="31" spans="1:19" ht="21" x14ac:dyDescent="0.25">
      <c r="A31" s="2" t="s">
        <v>25</v>
      </c>
      <c r="C31" s="1" t="s">
        <v>170</v>
      </c>
      <c r="E31" s="8">
        <v>700000</v>
      </c>
      <c r="F31" s="8"/>
      <c r="G31" s="8">
        <v>2000</v>
      </c>
      <c r="H31" s="8"/>
      <c r="I31" s="8">
        <v>0</v>
      </c>
      <c r="J31" s="8"/>
      <c r="K31" s="8">
        <v>0</v>
      </c>
      <c r="L31" s="8"/>
      <c r="M31" s="8">
        <v>0</v>
      </c>
      <c r="N31" s="8"/>
      <c r="O31" s="8">
        <v>1400000000</v>
      </c>
      <c r="P31" s="8"/>
      <c r="Q31" s="8">
        <v>0</v>
      </c>
      <c r="R31" s="8"/>
      <c r="S31" s="8">
        <v>1400000000</v>
      </c>
    </row>
    <row r="32" spans="1:19" ht="21" x14ac:dyDescent="0.25">
      <c r="A32" s="2" t="s">
        <v>34</v>
      </c>
      <c r="C32" s="1" t="s">
        <v>180</v>
      </c>
      <c r="E32" s="8">
        <v>1775000</v>
      </c>
      <c r="F32" s="8"/>
      <c r="G32" s="8">
        <v>1350</v>
      </c>
      <c r="H32" s="8"/>
      <c r="I32" s="8">
        <v>0</v>
      </c>
      <c r="J32" s="8"/>
      <c r="K32" s="8">
        <v>0</v>
      </c>
      <c r="L32" s="8"/>
      <c r="M32" s="8">
        <v>0</v>
      </c>
      <c r="N32" s="8"/>
      <c r="O32" s="8">
        <v>2396250000</v>
      </c>
      <c r="P32" s="8"/>
      <c r="Q32" s="8">
        <v>0</v>
      </c>
      <c r="R32" s="8"/>
      <c r="S32" s="8">
        <v>2396250000</v>
      </c>
    </row>
    <row r="33" spans="1:19" ht="21" x14ac:dyDescent="0.25">
      <c r="A33" s="2" t="s">
        <v>40</v>
      </c>
      <c r="C33" s="1" t="s">
        <v>181</v>
      </c>
      <c r="E33" s="8">
        <v>12779864</v>
      </c>
      <c r="F33" s="8"/>
      <c r="G33" s="8">
        <v>630</v>
      </c>
      <c r="H33" s="8"/>
      <c r="I33" s="8">
        <v>0</v>
      </c>
      <c r="J33" s="8"/>
      <c r="K33" s="8">
        <v>0</v>
      </c>
      <c r="L33" s="8"/>
      <c r="M33" s="8">
        <v>0</v>
      </c>
      <c r="N33" s="8"/>
      <c r="O33" s="8">
        <v>8051314320</v>
      </c>
      <c r="P33" s="8"/>
      <c r="Q33" s="8">
        <v>0</v>
      </c>
      <c r="R33" s="8"/>
      <c r="S33" s="8">
        <v>8051314320</v>
      </c>
    </row>
    <row r="34" spans="1:19" ht="19.5" thickBot="1" x14ac:dyDescent="0.3">
      <c r="E34" s="8"/>
      <c r="F34" s="8"/>
      <c r="G34" s="8"/>
      <c r="H34" s="8"/>
      <c r="I34" s="9">
        <f>SUM(I8:I33)</f>
        <v>0</v>
      </c>
      <c r="J34" s="8"/>
      <c r="K34" s="9">
        <f>SUM(K8:K33)</f>
        <v>0</v>
      </c>
      <c r="L34" s="8"/>
      <c r="M34" s="9">
        <f>SUM(M8:M33)</f>
        <v>0</v>
      </c>
      <c r="N34" s="8"/>
      <c r="O34" s="9">
        <f>SUM(O8:O33)</f>
        <v>34852566810</v>
      </c>
      <c r="P34" s="8"/>
      <c r="Q34" s="9">
        <f>SUM(Q8:Q33)</f>
        <v>371713639</v>
      </c>
      <c r="R34" s="8"/>
      <c r="S34" s="9">
        <f>SUM(S8:S33)</f>
        <v>34480853171</v>
      </c>
    </row>
    <row r="35" spans="1:19" ht="19.5" thickTop="1" x14ac:dyDescent="0.25"/>
  </sheetData>
  <sheetProtection algorithmName="SHA-512" hashValue="29X35xDJDAIDaEcLHQlbFoUYkhtSyDMW8ynaw6BdccbLFAhwooyNoTlLB4FtX3UVZljraz2eHu5HraT2Tb9nXQ==" saltValue="Hi9m2Zz2PeCh6eg7T7TyhQ==" spinCount="100000" sheet="1" objects="1" scenarios="1"/>
  <mergeCells count="16">
    <mergeCell ref="A4:S4"/>
    <mergeCell ref="A3:S3"/>
    <mergeCell ref="A2:S2"/>
    <mergeCell ref="Q7"/>
    <mergeCell ref="S7"/>
    <mergeCell ref="O6:S6"/>
    <mergeCell ref="I7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" right="0.7" top="0.75" bottom="0.75" header="0.3" footer="0.3"/>
  <pageSetup paperSize="9" scale="32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50"/>
  <sheetViews>
    <sheetView rightToLeft="1" view="pageBreakPreview" topLeftCell="A7" zoomScale="85" zoomScaleNormal="100" zoomScaleSheetLayoutView="85" workbookViewId="0">
      <selection activeCell="N23" sqref="N23"/>
    </sheetView>
  </sheetViews>
  <sheetFormatPr defaultRowHeight="18.75" x14ac:dyDescent="0.25"/>
  <cols>
    <col min="1" max="1" width="32.42578125" style="1" bestFit="1" customWidth="1"/>
    <col min="2" max="2" width="1" style="1" customWidth="1"/>
    <col min="3" max="3" width="12.140625" style="1" bestFit="1" customWidth="1"/>
    <col min="4" max="4" width="1" style="1" customWidth="1"/>
    <col min="5" max="5" width="18.5703125" style="1" bestFit="1" customWidth="1"/>
    <col min="6" max="6" width="1" style="1" customWidth="1"/>
    <col min="7" max="7" width="18.5703125" style="1" bestFit="1" customWidth="1"/>
    <col min="8" max="8" width="1" style="1" customWidth="1"/>
    <col min="9" max="9" width="39" style="1" bestFit="1" customWidth="1"/>
    <col min="10" max="10" width="1" style="1" customWidth="1"/>
    <col min="11" max="11" width="12.140625" style="1" bestFit="1" customWidth="1"/>
    <col min="12" max="12" width="1" style="1" customWidth="1"/>
    <col min="13" max="13" width="18.28515625" style="1" bestFit="1" customWidth="1"/>
    <col min="14" max="14" width="1" style="1" customWidth="1"/>
    <col min="15" max="15" width="18.5703125" style="1" bestFit="1" customWidth="1"/>
    <col min="16" max="16" width="1" style="1" customWidth="1"/>
    <col min="17" max="17" width="39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30" x14ac:dyDescent="0.25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</row>
    <row r="3" spans="1:17" ht="30" x14ac:dyDescent="0.25">
      <c r="A3" s="13" t="s">
        <v>142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</row>
    <row r="4" spans="1:17" ht="30" x14ac:dyDescent="0.25">
      <c r="A4" s="13" t="s">
        <v>2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</row>
    <row r="6" spans="1:17" ht="30" x14ac:dyDescent="0.25">
      <c r="A6" s="15" t="s">
        <v>3</v>
      </c>
      <c r="C6" s="14" t="s">
        <v>144</v>
      </c>
      <c r="D6" s="14" t="s">
        <v>144</v>
      </c>
      <c r="E6" s="14" t="s">
        <v>144</v>
      </c>
      <c r="F6" s="14" t="s">
        <v>144</v>
      </c>
      <c r="G6" s="14" t="s">
        <v>144</v>
      </c>
      <c r="H6" s="14" t="s">
        <v>144</v>
      </c>
      <c r="I6" s="14" t="s">
        <v>144</v>
      </c>
      <c r="K6" s="14" t="s">
        <v>145</v>
      </c>
      <c r="L6" s="14" t="s">
        <v>145</v>
      </c>
      <c r="M6" s="14" t="s">
        <v>145</v>
      </c>
      <c r="N6" s="14" t="s">
        <v>145</v>
      </c>
      <c r="O6" s="14" t="s">
        <v>145</v>
      </c>
      <c r="P6" s="14" t="s">
        <v>145</v>
      </c>
      <c r="Q6" s="14" t="s">
        <v>145</v>
      </c>
    </row>
    <row r="7" spans="1:17" ht="30" x14ac:dyDescent="0.25">
      <c r="A7" s="14" t="s">
        <v>3</v>
      </c>
      <c r="C7" s="14" t="s">
        <v>7</v>
      </c>
      <c r="E7" s="14" t="s">
        <v>182</v>
      </c>
      <c r="G7" s="14" t="s">
        <v>183</v>
      </c>
      <c r="I7" s="14" t="s">
        <v>184</v>
      </c>
      <c r="K7" s="14" t="s">
        <v>7</v>
      </c>
      <c r="M7" s="14" t="s">
        <v>182</v>
      </c>
      <c r="O7" s="14" t="s">
        <v>183</v>
      </c>
      <c r="Q7" s="14" t="s">
        <v>184</v>
      </c>
    </row>
    <row r="8" spans="1:17" ht="21" x14ac:dyDescent="0.25">
      <c r="A8" s="2" t="s">
        <v>45</v>
      </c>
      <c r="C8" s="8">
        <v>1698345</v>
      </c>
      <c r="D8" s="8"/>
      <c r="E8" s="8">
        <v>47895364466</v>
      </c>
      <c r="F8" s="8"/>
      <c r="G8" s="8">
        <v>48148600443</v>
      </c>
      <c r="H8" s="8"/>
      <c r="I8" s="8">
        <v>-253235976</v>
      </c>
      <c r="J8" s="8"/>
      <c r="K8" s="8">
        <v>1698345</v>
      </c>
      <c r="L8" s="8"/>
      <c r="M8" s="8">
        <v>47895364466</v>
      </c>
      <c r="N8" s="8"/>
      <c r="O8" s="8">
        <v>33933620929</v>
      </c>
      <c r="P8" s="8"/>
      <c r="Q8" s="8">
        <v>13961743537</v>
      </c>
    </row>
    <row r="9" spans="1:17" ht="21" x14ac:dyDescent="0.25">
      <c r="A9" s="2" t="s">
        <v>40</v>
      </c>
      <c r="C9" s="8">
        <v>12790864</v>
      </c>
      <c r="D9" s="8"/>
      <c r="E9" s="8">
        <v>289133605088</v>
      </c>
      <c r="F9" s="8"/>
      <c r="G9" s="8">
        <v>277054584646</v>
      </c>
      <c r="H9" s="8"/>
      <c r="I9" s="8">
        <v>12079020442</v>
      </c>
      <c r="J9" s="8"/>
      <c r="K9" s="8">
        <v>12790864</v>
      </c>
      <c r="L9" s="8"/>
      <c r="M9" s="8">
        <v>289133605088</v>
      </c>
      <c r="N9" s="8"/>
      <c r="O9" s="8">
        <v>217528145807</v>
      </c>
      <c r="P9" s="8"/>
      <c r="Q9" s="8">
        <v>71605459281</v>
      </c>
    </row>
    <row r="10" spans="1:17" ht="21" x14ac:dyDescent="0.25">
      <c r="A10" s="2" t="s">
        <v>24</v>
      </c>
      <c r="C10" s="8">
        <v>260793</v>
      </c>
      <c r="D10" s="8"/>
      <c r="E10" s="8">
        <v>1045520088</v>
      </c>
      <c r="F10" s="8"/>
      <c r="G10" s="8">
        <v>1149735084</v>
      </c>
      <c r="H10" s="8"/>
      <c r="I10" s="8">
        <v>-104214995</v>
      </c>
      <c r="J10" s="8"/>
      <c r="K10" s="8">
        <v>260793</v>
      </c>
      <c r="L10" s="8"/>
      <c r="M10" s="8">
        <v>1045520088</v>
      </c>
      <c r="N10" s="8"/>
      <c r="O10" s="8">
        <v>1068224935</v>
      </c>
      <c r="P10" s="8"/>
      <c r="Q10" s="8">
        <v>-22704846</v>
      </c>
    </row>
    <row r="11" spans="1:17" ht="21" x14ac:dyDescent="0.25">
      <c r="A11" s="2" t="s">
        <v>23</v>
      </c>
      <c r="C11" s="8">
        <v>184598</v>
      </c>
      <c r="D11" s="8"/>
      <c r="E11" s="8">
        <v>1055122940</v>
      </c>
      <c r="F11" s="8"/>
      <c r="G11" s="8">
        <v>1098795855</v>
      </c>
      <c r="H11" s="8"/>
      <c r="I11" s="8">
        <v>-43672914</v>
      </c>
      <c r="J11" s="8"/>
      <c r="K11" s="8">
        <v>184598</v>
      </c>
      <c r="L11" s="8"/>
      <c r="M11" s="8">
        <v>1055122940</v>
      </c>
      <c r="N11" s="8"/>
      <c r="O11" s="8">
        <v>1294864043</v>
      </c>
      <c r="P11" s="8"/>
      <c r="Q11" s="8">
        <v>-239741102</v>
      </c>
    </row>
    <row r="12" spans="1:17" ht="21" x14ac:dyDescent="0.25">
      <c r="A12" s="2" t="s">
        <v>29</v>
      </c>
      <c r="C12" s="8">
        <v>22816676</v>
      </c>
      <c r="D12" s="8"/>
      <c r="E12" s="8">
        <v>145293952878</v>
      </c>
      <c r="F12" s="8"/>
      <c r="G12" s="8">
        <v>142322752780</v>
      </c>
      <c r="H12" s="8"/>
      <c r="I12" s="8">
        <v>2971200098</v>
      </c>
      <c r="J12" s="8"/>
      <c r="K12" s="8">
        <v>22816676</v>
      </c>
      <c r="L12" s="8"/>
      <c r="M12" s="8">
        <v>145293952878</v>
      </c>
      <c r="N12" s="8"/>
      <c r="O12" s="8">
        <v>137007078216</v>
      </c>
      <c r="P12" s="8"/>
      <c r="Q12" s="8">
        <v>8286874662</v>
      </c>
    </row>
    <row r="13" spans="1:17" ht="21" x14ac:dyDescent="0.25">
      <c r="A13" s="2" t="s">
        <v>41</v>
      </c>
      <c r="C13" s="8">
        <v>1500000</v>
      </c>
      <c r="D13" s="8"/>
      <c r="E13" s="8">
        <v>22142463750</v>
      </c>
      <c r="F13" s="8"/>
      <c r="G13" s="8">
        <v>25197676425</v>
      </c>
      <c r="H13" s="8"/>
      <c r="I13" s="8">
        <v>-3055212675</v>
      </c>
      <c r="J13" s="8"/>
      <c r="K13" s="8">
        <v>1500000</v>
      </c>
      <c r="L13" s="8"/>
      <c r="M13" s="8">
        <v>22142463750</v>
      </c>
      <c r="N13" s="8"/>
      <c r="O13" s="8">
        <v>23451877496</v>
      </c>
      <c r="P13" s="8"/>
      <c r="Q13" s="8">
        <v>-1309413746</v>
      </c>
    </row>
    <row r="14" spans="1:17" ht="21" x14ac:dyDescent="0.25">
      <c r="A14" s="2" t="s">
        <v>37</v>
      </c>
      <c r="C14" s="8">
        <v>450000</v>
      </c>
      <c r="D14" s="8"/>
      <c r="E14" s="8">
        <v>1525369725</v>
      </c>
      <c r="F14" s="8"/>
      <c r="G14" s="8">
        <v>1639436962</v>
      </c>
      <c r="H14" s="8"/>
      <c r="I14" s="8">
        <v>-114067237</v>
      </c>
      <c r="J14" s="8"/>
      <c r="K14" s="8">
        <v>450000</v>
      </c>
      <c r="L14" s="8"/>
      <c r="M14" s="8">
        <v>1525369725</v>
      </c>
      <c r="N14" s="8"/>
      <c r="O14" s="8">
        <v>1894858110</v>
      </c>
      <c r="P14" s="8"/>
      <c r="Q14" s="8">
        <v>-369488385</v>
      </c>
    </row>
    <row r="15" spans="1:17" ht="21" x14ac:dyDescent="0.25">
      <c r="A15" s="2" t="s">
        <v>46</v>
      </c>
      <c r="C15" s="8">
        <v>2377941</v>
      </c>
      <c r="D15" s="8"/>
      <c r="E15" s="8">
        <v>4585756967</v>
      </c>
      <c r="F15" s="8"/>
      <c r="G15" s="8">
        <v>4389562210</v>
      </c>
      <c r="H15" s="8"/>
      <c r="I15" s="8">
        <v>196194757</v>
      </c>
      <c r="J15" s="8"/>
      <c r="K15" s="8">
        <v>2377941</v>
      </c>
      <c r="L15" s="8"/>
      <c r="M15" s="8">
        <v>4585756967</v>
      </c>
      <c r="N15" s="8"/>
      <c r="O15" s="8">
        <v>6044006905</v>
      </c>
      <c r="P15" s="8"/>
      <c r="Q15" s="8">
        <v>-1458249937</v>
      </c>
    </row>
    <row r="16" spans="1:17" ht="21" x14ac:dyDescent="0.25">
      <c r="A16" s="2" t="s">
        <v>47</v>
      </c>
      <c r="C16" s="8">
        <v>5999998</v>
      </c>
      <c r="D16" s="8"/>
      <c r="E16" s="8">
        <v>38887223037</v>
      </c>
      <c r="F16" s="8"/>
      <c r="G16" s="8">
        <v>39453831348</v>
      </c>
      <c r="H16" s="8"/>
      <c r="I16" s="8">
        <v>-566608310</v>
      </c>
      <c r="J16" s="8"/>
      <c r="K16" s="8">
        <v>5999998</v>
      </c>
      <c r="L16" s="8"/>
      <c r="M16" s="8">
        <v>38887223037</v>
      </c>
      <c r="N16" s="8"/>
      <c r="O16" s="8">
        <v>36084002971</v>
      </c>
      <c r="P16" s="8"/>
      <c r="Q16" s="8">
        <v>2803220066</v>
      </c>
    </row>
    <row r="17" spans="1:17" ht="21" x14ac:dyDescent="0.25">
      <c r="A17" s="2" t="s">
        <v>43</v>
      </c>
      <c r="C17" s="8">
        <v>50000</v>
      </c>
      <c r="D17" s="8"/>
      <c r="E17" s="8">
        <v>936892125</v>
      </c>
      <c r="F17" s="8"/>
      <c r="G17" s="8">
        <v>1141666425</v>
      </c>
      <c r="H17" s="8"/>
      <c r="I17" s="8">
        <v>-204774300</v>
      </c>
      <c r="J17" s="8"/>
      <c r="K17" s="8">
        <v>50000</v>
      </c>
      <c r="L17" s="8"/>
      <c r="M17" s="8">
        <v>936892125</v>
      </c>
      <c r="N17" s="8"/>
      <c r="O17" s="8">
        <v>1465780226</v>
      </c>
      <c r="P17" s="8"/>
      <c r="Q17" s="8">
        <v>-528888101</v>
      </c>
    </row>
    <row r="18" spans="1:17" ht="21" x14ac:dyDescent="0.25">
      <c r="A18" s="2" t="s">
        <v>36</v>
      </c>
      <c r="C18" s="8">
        <v>728201</v>
      </c>
      <c r="D18" s="8"/>
      <c r="E18" s="8">
        <v>3807546753</v>
      </c>
      <c r="F18" s="8"/>
      <c r="G18" s="8">
        <v>4292538450</v>
      </c>
      <c r="H18" s="8"/>
      <c r="I18" s="8">
        <v>-484991696</v>
      </c>
      <c r="J18" s="8"/>
      <c r="K18" s="8">
        <v>728201</v>
      </c>
      <c r="L18" s="8"/>
      <c r="M18" s="8">
        <v>3807546753</v>
      </c>
      <c r="N18" s="8"/>
      <c r="O18" s="8">
        <v>5309117942</v>
      </c>
      <c r="P18" s="8"/>
      <c r="Q18" s="8">
        <v>-1501571188</v>
      </c>
    </row>
    <row r="19" spans="1:17" ht="21" x14ac:dyDescent="0.25">
      <c r="A19" s="2" t="s">
        <v>33</v>
      </c>
      <c r="C19" s="8">
        <v>1362500</v>
      </c>
      <c r="D19" s="8"/>
      <c r="E19" s="8">
        <v>2144004316</v>
      </c>
      <c r="F19" s="8"/>
      <c r="G19" s="8">
        <v>2343100106</v>
      </c>
      <c r="H19" s="8"/>
      <c r="I19" s="8">
        <v>-199095789</v>
      </c>
      <c r="J19" s="8"/>
      <c r="K19" s="8">
        <v>1362500</v>
      </c>
      <c r="L19" s="8"/>
      <c r="M19" s="8">
        <v>2144004316</v>
      </c>
      <c r="N19" s="8"/>
      <c r="O19" s="8">
        <v>3358894950</v>
      </c>
      <c r="P19" s="8"/>
      <c r="Q19" s="8">
        <v>-1214890633</v>
      </c>
    </row>
    <row r="20" spans="1:17" ht="21" x14ac:dyDescent="0.25">
      <c r="A20" s="2" t="s">
        <v>17</v>
      </c>
      <c r="C20" s="8">
        <v>355000</v>
      </c>
      <c r="D20" s="8"/>
      <c r="E20" s="8">
        <v>657076990</v>
      </c>
      <c r="F20" s="8"/>
      <c r="G20" s="8">
        <v>722008336</v>
      </c>
      <c r="H20" s="8"/>
      <c r="I20" s="8">
        <v>-64931345</v>
      </c>
      <c r="J20" s="8"/>
      <c r="K20" s="8">
        <v>355000</v>
      </c>
      <c r="L20" s="8"/>
      <c r="M20" s="8">
        <v>657076990</v>
      </c>
      <c r="N20" s="8"/>
      <c r="O20" s="8">
        <v>970441312</v>
      </c>
      <c r="P20" s="8"/>
      <c r="Q20" s="8">
        <v>-313364321</v>
      </c>
    </row>
    <row r="21" spans="1:17" ht="21" x14ac:dyDescent="0.25">
      <c r="A21" s="2" t="s">
        <v>34</v>
      </c>
      <c r="C21" s="8">
        <v>1775000</v>
      </c>
      <c r="D21" s="8"/>
      <c r="E21" s="8">
        <v>17944342087</v>
      </c>
      <c r="F21" s="8"/>
      <c r="G21" s="8">
        <v>19585270125</v>
      </c>
      <c r="H21" s="8"/>
      <c r="I21" s="8">
        <v>-1640928037</v>
      </c>
      <c r="J21" s="8"/>
      <c r="K21" s="8">
        <v>1775000</v>
      </c>
      <c r="L21" s="8"/>
      <c r="M21" s="8">
        <v>17944342087</v>
      </c>
      <c r="N21" s="8"/>
      <c r="O21" s="8">
        <v>21918802500</v>
      </c>
      <c r="P21" s="8"/>
      <c r="Q21" s="8">
        <v>-3974460412</v>
      </c>
    </row>
    <row r="22" spans="1:17" ht="21" x14ac:dyDescent="0.25">
      <c r="A22" s="2" t="s">
        <v>28</v>
      </c>
      <c r="C22" s="8">
        <v>544352</v>
      </c>
      <c r="D22" s="8"/>
      <c r="E22" s="8">
        <v>1001600358</v>
      </c>
      <c r="F22" s="8"/>
      <c r="G22" s="8">
        <v>1166098742</v>
      </c>
      <c r="H22" s="8"/>
      <c r="I22" s="8">
        <v>-164498383</v>
      </c>
      <c r="J22" s="8"/>
      <c r="K22" s="8">
        <v>544352</v>
      </c>
      <c r="L22" s="8"/>
      <c r="M22" s="8">
        <v>1001600358</v>
      </c>
      <c r="N22" s="8"/>
      <c r="O22" s="8">
        <v>1638490483</v>
      </c>
      <c r="P22" s="8"/>
      <c r="Q22" s="8">
        <v>-636890124</v>
      </c>
    </row>
    <row r="23" spans="1:17" ht="21" x14ac:dyDescent="0.25">
      <c r="A23" s="2" t="s">
        <v>25</v>
      </c>
      <c r="C23" s="8">
        <v>1400000</v>
      </c>
      <c r="D23" s="8"/>
      <c r="E23" s="8">
        <v>29642571000</v>
      </c>
      <c r="F23" s="8"/>
      <c r="G23" s="8">
        <v>33956748000</v>
      </c>
      <c r="H23" s="8"/>
      <c r="I23" s="8">
        <v>-4314177000</v>
      </c>
      <c r="J23" s="8"/>
      <c r="K23" s="8">
        <v>1400000</v>
      </c>
      <c r="L23" s="8"/>
      <c r="M23" s="8">
        <v>29642571000</v>
      </c>
      <c r="N23" s="8"/>
      <c r="O23" s="8">
        <v>45309981850</v>
      </c>
      <c r="P23" s="8"/>
      <c r="Q23" s="8">
        <v>-15667410850</v>
      </c>
    </row>
    <row r="24" spans="1:17" ht="21" x14ac:dyDescent="0.25">
      <c r="A24" s="2" t="s">
        <v>32</v>
      </c>
      <c r="C24" s="8">
        <v>85000</v>
      </c>
      <c r="D24" s="8"/>
      <c r="E24" s="8">
        <v>1222631797</v>
      </c>
      <c r="F24" s="8"/>
      <c r="G24" s="8">
        <v>1221786855</v>
      </c>
      <c r="H24" s="8"/>
      <c r="I24" s="8">
        <v>844942</v>
      </c>
      <c r="J24" s="8"/>
      <c r="K24" s="8">
        <v>85000</v>
      </c>
      <c r="L24" s="8"/>
      <c r="M24" s="8">
        <v>1222631797</v>
      </c>
      <c r="N24" s="8"/>
      <c r="O24" s="8">
        <v>1032519735</v>
      </c>
      <c r="P24" s="8"/>
      <c r="Q24" s="8">
        <v>190112062</v>
      </c>
    </row>
    <row r="25" spans="1:17" ht="21" x14ac:dyDescent="0.25">
      <c r="A25" s="2" t="s">
        <v>26</v>
      </c>
      <c r="C25" s="8">
        <v>500000</v>
      </c>
      <c r="D25" s="8"/>
      <c r="E25" s="8">
        <v>60622139250</v>
      </c>
      <c r="F25" s="8"/>
      <c r="G25" s="8">
        <v>57406387500</v>
      </c>
      <c r="H25" s="8"/>
      <c r="I25" s="8">
        <v>3215751750</v>
      </c>
      <c r="J25" s="8"/>
      <c r="K25" s="8">
        <v>500000</v>
      </c>
      <c r="L25" s="8"/>
      <c r="M25" s="8">
        <v>60622139250</v>
      </c>
      <c r="N25" s="8"/>
      <c r="O25" s="8">
        <v>33539247000</v>
      </c>
      <c r="P25" s="8"/>
      <c r="Q25" s="8">
        <v>27082892250</v>
      </c>
    </row>
    <row r="26" spans="1:17" ht="21" x14ac:dyDescent="0.25">
      <c r="A26" s="2" t="s">
        <v>39</v>
      </c>
      <c r="C26" s="8">
        <v>303736</v>
      </c>
      <c r="D26" s="8"/>
      <c r="E26" s="8">
        <v>8967284492</v>
      </c>
      <c r="F26" s="8"/>
      <c r="G26" s="8">
        <v>13554171071</v>
      </c>
      <c r="H26" s="8"/>
      <c r="I26" s="8">
        <v>-4586886578</v>
      </c>
      <c r="J26" s="8"/>
      <c r="K26" s="8">
        <v>303736</v>
      </c>
      <c r="L26" s="8"/>
      <c r="M26" s="8">
        <v>8967284492</v>
      </c>
      <c r="N26" s="8"/>
      <c r="O26" s="8">
        <v>6171439383</v>
      </c>
      <c r="P26" s="8"/>
      <c r="Q26" s="8">
        <v>2795845109</v>
      </c>
    </row>
    <row r="27" spans="1:17" ht="21" x14ac:dyDescent="0.25">
      <c r="A27" s="2" t="s">
        <v>38</v>
      </c>
      <c r="C27" s="8">
        <v>26238</v>
      </c>
      <c r="D27" s="8"/>
      <c r="E27" s="8">
        <v>267078491</v>
      </c>
      <c r="F27" s="8"/>
      <c r="G27" s="8">
        <v>281684346</v>
      </c>
      <c r="H27" s="8"/>
      <c r="I27" s="8">
        <v>-14605854</v>
      </c>
      <c r="J27" s="8"/>
      <c r="K27" s="8">
        <v>26238</v>
      </c>
      <c r="L27" s="8"/>
      <c r="M27" s="8">
        <v>267078491</v>
      </c>
      <c r="N27" s="8"/>
      <c r="O27" s="8">
        <v>242561520</v>
      </c>
      <c r="P27" s="8"/>
      <c r="Q27" s="8">
        <v>24516971</v>
      </c>
    </row>
    <row r="28" spans="1:17" ht="21" x14ac:dyDescent="0.25">
      <c r="A28" s="2" t="s">
        <v>35</v>
      </c>
      <c r="C28" s="8">
        <v>5342532</v>
      </c>
      <c r="D28" s="8"/>
      <c r="E28" s="8">
        <v>26612137856</v>
      </c>
      <c r="F28" s="8"/>
      <c r="G28" s="8">
        <v>32236215683</v>
      </c>
      <c r="H28" s="8"/>
      <c r="I28" s="8">
        <v>-5624077826</v>
      </c>
      <c r="J28" s="8"/>
      <c r="K28" s="8">
        <v>5342532</v>
      </c>
      <c r="L28" s="8"/>
      <c r="M28" s="8">
        <v>26612137856</v>
      </c>
      <c r="N28" s="8"/>
      <c r="O28" s="8">
        <v>34085609513</v>
      </c>
      <c r="P28" s="8"/>
      <c r="Q28" s="8">
        <v>-7473471656</v>
      </c>
    </row>
    <row r="29" spans="1:17" ht="21" x14ac:dyDescent="0.25">
      <c r="A29" s="2" t="s">
        <v>19</v>
      </c>
      <c r="C29" s="8">
        <v>350000</v>
      </c>
      <c r="D29" s="8"/>
      <c r="E29" s="8">
        <v>597722265</v>
      </c>
      <c r="F29" s="8"/>
      <c r="G29" s="8">
        <v>638776530</v>
      </c>
      <c r="H29" s="8"/>
      <c r="I29" s="8">
        <v>-41054265</v>
      </c>
      <c r="J29" s="8"/>
      <c r="K29" s="8">
        <v>350000</v>
      </c>
      <c r="L29" s="8"/>
      <c r="M29" s="8">
        <v>597722265</v>
      </c>
      <c r="N29" s="8"/>
      <c r="O29" s="8">
        <v>908064675</v>
      </c>
      <c r="P29" s="8"/>
      <c r="Q29" s="8">
        <v>-310342410</v>
      </c>
    </row>
    <row r="30" spans="1:17" ht="21" x14ac:dyDescent="0.25">
      <c r="A30" s="2" t="s">
        <v>18</v>
      </c>
      <c r="C30" s="8">
        <v>830000</v>
      </c>
      <c r="D30" s="8"/>
      <c r="E30" s="8">
        <v>1530489082</v>
      </c>
      <c r="F30" s="8"/>
      <c r="G30" s="8">
        <v>1565966727</v>
      </c>
      <c r="H30" s="8"/>
      <c r="I30" s="8">
        <v>-35477644</v>
      </c>
      <c r="J30" s="8"/>
      <c r="K30" s="8">
        <v>830000</v>
      </c>
      <c r="L30" s="8"/>
      <c r="M30" s="8">
        <v>1530489082</v>
      </c>
      <c r="N30" s="8"/>
      <c r="O30" s="8">
        <v>2351425275</v>
      </c>
      <c r="P30" s="8"/>
      <c r="Q30" s="8">
        <v>-820936192</v>
      </c>
    </row>
    <row r="31" spans="1:17" ht="21" x14ac:dyDescent="0.25">
      <c r="A31" s="2" t="s">
        <v>20</v>
      </c>
      <c r="C31" s="8">
        <v>242500</v>
      </c>
      <c r="D31" s="8"/>
      <c r="E31" s="8">
        <v>714252261</v>
      </c>
      <c r="F31" s="8"/>
      <c r="G31" s="8">
        <v>741732773</v>
      </c>
      <c r="H31" s="8"/>
      <c r="I31" s="8">
        <v>-27480511</v>
      </c>
      <c r="J31" s="8"/>
      <c r="K31" s="8">
        <v>242500</v>
      </c>
      <c r="L31" s="8"/>
      <c r="M31" s="8">
        <v>714252261</v>
      </c>
      <c r="N31" s="8"/>
      <c r="O31" s="8">
        <v>961817928</v>
      </c>
      <c r="P31" s="8"/>
      <c r="Q31" s="8">
        <v>-247565666</v>
      </c>
    </row>
    <row r="32" spans="1:17" ht="21" x14ac:dyDescent="0.25">
      <c r="A32" s="2" t="s">
        <v>21</v>
      </c>
      <c r="C32" s="8">
        <v>390500</v>
      </c>
      <c r="D32" s="8"/>
      <c r="E32" s="8">
        <v>732877279</v>
      </c>
      <c r="F32" s="8"/>
      <c r="G32" s="8">
        <v>837296764</v>
      </c>
      <c r="H32" s="8"/>
      <c r="I32" s="8">
        <v>-104419484</v>
      </c>
      <c r="J32" s="8"/>
      <c r="K32" s="8">
        <v>390500</v>
      </c>
      <c r="L32" s="8"/>
      <c r="M32" s="8">
        <v>732877279</v>
      </c>
      <c r="N32" s="8"/>
      <c r="O32" s="8">
        <v>1312036654</v>
      </c>
      <c r="P32" s="8"/>
      <c r="Q32" s="8">
        <v>-579159374</v>
      </c>
    </row>
    <row r="33" spans="1:17" ht="21" x14ac:dyDescent="0.25">
      <c r="A33" s="2" t="s">
        <v>44</v>
      </c>
      <c r="C33" s="8">
        <v>10496511</v>
      </c>
      <c r="D33" s="8"/>
      <c r="E33" s="8">
        <v>28693656088</v>
      </c>
      <c r="F33" s="8"/>
      <c r="G33" s="8">
        <v>41485809675</v>
      </c>
      <c r="H33" s="8"/>
      <c r="I33" s="8">
        <v>-12792153586</v>
      </c>
      <c r="J33" s="8"/>
      <c r="K33" s="8">
        <v>10496511</v>
      </c>
      <c r="L33" s="8"/>
      <c r="M33" s="8">
        <v>28693656088</v>
      </c>
      <c r="N33" s="8"/>
      <c r="O33" s="8">
        <v>58117696140</v>
      </c>
      <c r="P33" s="8"/>
      <c r="Q33" s="8">
        <v>-29424040051</v>
      </c>
    </row>
    <row r="34" spans="1:17" ht="21" x14ac:dyDescent="0.25">
      <c r="A34" s="2" t="s">
        <v>30</v>
      </c>
      <c r="C34" s="8">
        <v>1394767</v>
      </c>
      <c r="D34" s="8"/>
      <c r="E34" s="8">
        <v>6580177775</v>
      </c>
      <c r="F34" s="8"/>
      <c r="G34" s="8">
        <v>11711495633</v>
      </c>
      <c r="H34" s="8"/>
      <c r="I34" s="8">
        <v>-5131317857</v>
      </c>
      <c r="J34" s="8"/>
      <c r="K34" s="8">
        <v>1394767</v>
      </c>
      <c r="L34" s="8"/>
      <c r="M34" s="8">
        <v>6580177775</v>
      </c>
      <c r="N34" s="8"/>
      <c r="O34" s="8">
        <v>4654374251</v>
      </c>
      <c r="P34" s="8"/>
      <c r="Q34" s="8">
        <v>1925803524</v>
      </c>
    </row>
    <row r="35" spans="1:17" ht="21" x14ac:dyDescent="0.25">
      <c r="A35" s="2" t="s">
        <v>31</v>
      </c>
      <c r="C35" s="8">
        <v>6734783</v>
      </c>
      <c r="D35" s="8"/>
      <c r="E35" s="8">
        <v>15478171927</v>
      </c>
      <c r="F35" s="8"/>
      <c r="G35" s="8">
        <v>20171164366</v>
      </c>
      <c r="H35" s="8"/>
      <c r="I35" s="8">
        <v>-4692992438</v>
      </c>
      <c r="J35" s="8"/>
      <c r="K35" s="8">
        <v>6734783</v>
      </c>
      <c r="L35" s="8"/>
      <c r="M35" s="8">
        <v>15478171927</v>
      </c>
      <c r="N35" s="8"/>
      <c r="O35" s="8">
        <v>36549224973</v>
      </c>
      <c r="P35" s="8"/>
      <c r="Q35" s="8">
        <v>-21071053045</v>
      </c>
    </row>
    <row r="36" spans="1:17" ht="21" x14ac:dyDescent="0.25">
      <c r="A36" s="2" t="s">
        <v>22</v>
      </c>
      <c r="C36" s="8">
        <v>2201999</v>
      </c>
      <c r="D36" s="8"/>
      <c r="E36" s="8">
        <v>3985981629</v>
      </c>
      <c r="F36" s="8"/>
      <c r="G36" s="8">
        <v>4942529665</v>
      </c>
      <c r="H36" s="8"/>
      <c r="I36" s="8">
        <v>-956548035</v>
      </c>
      <c r="J36" s="8"/>
      <c r="K36" s="8">
        <v>2201999</v>
      </c>
      <c r="L36" s="8"/>
      <c r="M36" s="8">
        <v>3985981629</v>
      </c>
      <c r="N36" s="8"/>
      <c r="O36" s="8">
        <v>10006384735</v>
      </c>
      <c r="P36" s="8"/>
      <c r="Q36" s="8">
        <v>-6020403105</v>
      </c>
    </row>
    <row r="37" spans="1:17" ht="21" x14ac:dyDescent="0.25">
      <c r="A37" s="2" t="s">
        <v>16</v>
      </c>
      <c r="C37" s="8">
        <v>100000</v>
      </c>
      <c r="D37" s="8"/>
      <c r="E37" s="8">
        <v>2371505085</v>
      </c>
      <c r="F37" s="8"/>
      <c r="G37" s="8">
        <v>1636305705</v>
      </c>
      <c r="H37" s="8"/>
      <c r="I37" s="8">
        <v>735199380</v>
      </c>
      <c r="J37" s="8"/>
      <c r="K37" s="8">
        <v>100000</v>
      </c>
      <c r="L37" s="8"/>
      <c r="M37" s="8">
        <v>2371505085</v>
      </c>
      <c r="N37" s="8"/>
      <c r="O37" s="8">
        <v>3613272345</v>
      </c>
      <c r="P37" s="8"/>
      <c r="Q37" s="8">
        <v>-1241767260</v>
      </c>
    </row>
    <row r="38" spans="1:17" ht="21" x14ac:dyDescent="0.25">
      <c r="A38" s="2" t="s">
        <v>27</v>
      </c>
      <c r="C38" s="8">
        <v>325804</v>
      </c>
      <c r="D38" s="8"/>
      <c r="E38" s="8">
        <v>6078630935</v>
      </c>
      <c r="F38" s="8"/>
      <c r="G38" s="8">
        <v>6649605752</v>
      </c>
      <c r="H38" s="8"/>
      <c r="I38" s="8">
        <v>-570974816</v>
      </c>
      <c r="J38" s="8"/>
      <c r="K38" s="8">
        <v>325804</v>
      </c>
      <c r="L38" s="8"/>
      <c r="M38" s="8">
        <v>6078630935</v>
      </c>
      <c r="N38" s="8"/>
      <c r="O38" s="8">
        <v>2488141700</v>
      </c>
      <c r="P38" s="8"/>
      <c r="Q38" s="8">
        <v>3590489235</v>
      </c>
    </row>
    <row r="39" spans="1:17" ht="21" x14ac:dyDescent="0.25">
      <c r="A39" s="2" t="s">
        <v>15</v>
      </c>
      <c r="C39" s="8">
        <v>6290000</v>
      </c>
      <c r="D39" s="8"/>
      <c r="E39" s="8">
        <v>130847626561</v>
      </c>
      <c r="F39" s="8"/>
      <c r="G39" s="8">
        <v>167756573835</v>
      </c>
      <c r="H39" s="8"/>
      <c r="I39" s="8">
        <v>-36908947273</v>
      </c>
      <c r="J39" s="8"/>
      <c r="K39" s="8">
        <v>6290000</v>
      </c>
      <c r="L39" s="8"/>
      <c r="M39" s="8">
        <v>130847626561</v>
      </c>
      <c r="N39" s="8"/>
      <c r="O39" s="8">
        <v>135368237925</v>
      </c>
      <c r="P39" s="8"/>
      <c r="Q39" s="8">
        <v>-4520611363</v>
      </c>
    </row>
    <row r="40" spans="1:17" ht="21" x14ac:dyDescent="0.25">
      <c r="A40" s="2" t="s">
        <v>42</v>
      </c>
      <c r="C40" s="8">
        <v>15706</v>
      </c>
      <c r="D40" s="8"/>
      <c r="E40" s="8">
        <v>238872004</v>
      </c>
      <c r="F40" s="8"/>
      <c r="G40" s="8">
        <v>247927282</v>
      </c>
      <c r="H40" s="8"/>
      <c r="I40" s="8">
        <v>-9055277</v>
      </c>
      <c r="J40" s="8"/>
      <c r="K40" s="8">
        <v>15706</v>
      </c>
      <c r="L40" s="8"/>
      <c r="M40" s="8">
        <v>238872004</v>
      </c>
      <c r="N40" s="8"/>
      <c r="O40" s="8">
        <v>265569463</v>
      </c>
      <c r="P40" s="8"/>
      <c r="Q40" s="8">
        <v>-26697458</v>
      </c>
    </row>
    <row r="41" spans="1:17" ht="21" x14ac:dyDescent="0.25">
      <c r="A41" s="2" t="s">
        <v>185</v>
      </c>
      <c r="C41" s="8">
        <v>0</v>
      </c>
      <c r="D41" s="8"/>
      <c r="E41" s="8">
        <v>0</v>
      </c>
      <c r="F41" s="8"/>
      <c r="G41" s="8">
        <v>0</v>
      </c>
      <c r="H41" s="8"/>
      <c r="I41" s="8">
        <v>0</v>
      </c>
      <c r="J41" s="8"/>
      <c r="K41" s="8">
        <v>0</v>
      </c>
      <c r="L41" s="8"/>
      <c r="M41" s="8">
        <v>0</v>
      </c>
      <c r="N41" s="8"/>
      <c r="O41" s="8">
        <v>-1156183548</v>
      </c>
      <c r="P41" s="8"/>
      <c r="Q41" s="8">
        <v>1156183548</v>
      </c>
    </row>
    <row r="42" spans="1:17" ht="21" x14ac:dyDescent="0.25">
      <c r="A42" s="2" t="s">
        <v>83</v>
      </c>
      <c r="C42" s="8">
        <v>100830</v>
      </c>
      <c r="D42" s="8"/>
      <c r="E42" s="8">
        <v>150460378797</v>
      </c>
      <c r="F42" s="8"/>
      <c r="G42" s="8">
        <v>148668269471</v>
      </c>
      <c r="H42" s="8"/>
      <c r="I42" s="8">
        <v>1792109326</v>
      </c>
      <c r="J42" s="8"/>
      <c r="K42" s="8">
        <v>100830</v>
      </c>
      <c r="L42" s="8"/>
      <c r="M42" s="8">
        <v>150460378797</v>
      </c>
      <c r="N42" s="8"/>
      <c r="O42" s="8">
        <v>132291655644</v>
      </c>
      <c r="P42" s="8"/>
      <c r="Q42" s="8">
        <v>18168723153</v>
      </c>
    </row>
    <row r="43" spans="1:17" ht="21" x14ac:dyDescent="0.25">
      <c r="A43" s="2" t="s">
        <v>77</v>
      </c>
      <c r="C43" s="8">
        <v>575000</v>
      </c>
      <c r="D43" s="8"/>
      <c r="E43" s="8">
        <v>596306049935</v>
      </c>
      <c r="F43" s="8"/>
      <c r="G43" s="8">
        <v>580208968060</v>
      </c>
      <c r="H43" s="8"/>
      <c r="I43" s="8">
        <v>16097081875</v>
      </c>
      <c r="J43" s="8"/>
      <c r="K43" s="8">
        <v>575000</v>
      </c>
      <c r="L43" s="8"/>
      <c r="M43" s="8">
        <v>596306049935</v>
      </c>
      <c r="N43" s="8"/>
      <c r="O43" s="8">
        <v>566395000000</v>
      </c>
      <c r="P43" s="8"/>
      <c r="Q43" s="8">
        <v>29911049935</v>
      </c>
    </row>
    <row r="44" spans="1:17" ht="21" x14ac:dyDescent="0.25">
      <c r="A44" s="2" t="s">
        <v>74</v>
      </c>
      <c r="C44" s="8">
        <v>7500</v>
      </c>
      <c r="D44" s="8"/>
      <c r="E44" s="8">
        <v>7404967606</v>
      </c>
      <c r="F44" s="8"/>
      <c r="G44" s="8">
        <v>7311519546</v>
      </c>
      <c r="H44" s="8"/>
      <c r="I44" s="8">
        <v>93448060</v>
      </c>
      <c r="J44" s="8"/>
      <c r="K44" s="8">
        <v>7500</v>
      </c>
      <c r="L44" s="8"/>
      <c r="M44" s="8">
        <v>7404967606</v>
      </c>
      <c r="N44" s="8"/>
      <c r="O44" s="8">
        <v>7167455663</v>
      </c>
      <c r="P44" s="8"/>
      <c r="Q44" s="8">
        <v>237511943</v>
      </c>
    </row>
    <row r="45" spans="1:17" ht="21" x14ac:dyDescent="0.25">
      <c r="A45" s="2" t="s">
        <v>68</v>
      </c>
      <c r="C45" s="8">
        <v>47943</v>
      </c>
      <c r="D45" s="8"/>
      <c r="E45" s="8">
        <v>32499510338</v>
      </c>
      <c r="F45" s="8"/>
      <c r="G45" s="8">
        <v>32211856542</v>
      </c>
      <c r="H45" s="8"/>
      <c r="I45" s="8">
        <v>287653796</v>
      </c>
      <c r="J45" s="8"/>
      <c r="K45" s="8">
        <v>47943</v>
      </c>
      <c r="L45" s="8"/>
      <c r="M45" s="8">
        <v>32499510338</v>
      </c>
      <c r="N45" s="8"/>
      <c r="O45" s="8">
        <v>28952323440</v>
      </c>
      <c r="P45" s="8"/>
      <c r="Q45" s="8">
        <v>3547186898</v>
      </c>
    </row>
    <row r="46" spans="1:17" ht="21" x14ac:dyDescent="0.25">
      <c r="A46" s="2" t="s">
        <v>64</v>
      </c>
      <c r="C46" s="8">
        <v>0</v>
      </c>
      <c r="D46" s="8"/>
      <c r="E46" s="8">
        <v>0</v>
      </c>
      <c r="F46" s="8"/>
      <c r="G46" s="8">
        <v>0</v>
      </c>
      <c r="H46" s="8"/>
      <c r="I46" s="8">
        <v>0</v>
      </c>
      <c r="J46" s="8"/>
      <c r="K46" s="8">
        <v>913500</v>
      </c>
      <c r="L46" s="8"/>
      <c r="M46" s="8">
        <v>898721077275</v>
      </c>
      <c r="N46" s="8"/>
      <c r="O46" s="8">
        <v>897578956955</v>
      </c>
      <c r="P46" s="8"/>
      <c r="Q46" s="8">
        <v>1142120320</v>
      </c>
    </row>
    <row r="47" spans="1:17" ht="21" x14ac:dyDescent="0.25">
      <c r="A47" s="2" t="s">
        <v>80</v>
      </c>
      <c r="C47" s="8">
        <v>0</v>
      </c>
      <c r="D47" s="8"/>
      <c r="E47" s="8">
        <v>0</v>
      </c>
      <c r="F47" s="8"/>
      <c r="G47" s="8">
        <v>0</v>
      </c>
      <c r="H47" s="8"/>
      <c r="I47" s="8">
        <v>0</v>
      </c>
      <c r="J47" s="8"/>
      <c r="K47" s="8">
        <v>790029</v>
      </c>
      <c r="L47" s="8"/>
      <c r="M47" s="8">
        <v>760660032375</v>
      </c>
      <c r="N47" s="8"/>
      <c r="O47" s="8">
        <v>696713927598</v>
      </c>
      <c r="P47" s="8"/>
      <c r="Q47" s="8">
        <v>63946104777</v>
      </c>
    </row>
    <row r="48" spans="1:17" ht="21" x14ac:dyDescent="0.25">
      <c r="A48" s="2" t="s">
        <v>71</v>
      </c>
      <c r="C48" s="8">
        <v>0</v>
      </c>
      <c r="D48" s="8"/>
      <c r="E48" s="8">
        <v>0</v>
      </c>
      <c r="F48" s="8"/>
      <c r="G48" s="8">
        <v>-899636912</v>
      </c>
      <c r="H48" s="8"/>
      <c r="I48" s="8">
        <v>899636912</v>
      </c>
      <c r="J48" s="8"/>
      <c r="K48" s="8">
        <v>0</v>
      </c>
      <c r="L48" s="8"/>
      <c r="M48" s="8">
        <v>0</v>
      </c>
      <c r="N48" s="8"/>
      <c r="O48" s="8">
        <v>0</v>
      </c>
      <c r="P48" s="8"/>
      <c r="Q48" s="8">
        <v>0</v>
      </c>
    </row>
    <row r="49" spans="3:17" ht="19.5" thickBot="1" x14ac:dyDescent="0.3">
      <c r="C49" s="9">
        <f>SUM(C8:C48)</f>
        <v>90655617</v>
      </c>
      <c r="D49" s="8"/>
      <c r="E49" s="9">
        <f>SUM(E8:E48)</f>
        <v>1689910554021</v>
      </c>
      <c r="F49" s="8"/>
      <c r="G49" s="9">
        <f>SUM(G8:G48)</f>
        <v>1734248812806</v>
      </c>
      <c r="H49" s="8"/>
      <c r="I49" s="9">
        <f>SUM(I8:I48)</f>
        <v>-44338258763</v>
      </c>
      <c r="J49" s="8"/>
      <c r="K49" s="9">
        <f>SUM(SUM(K8:K48))</f>
        <v>92359146</v>
      </c>
      <c r="L49" s="8"/>
      <c r="M49" s="9">
        <f>SUM(M8:M48)</f>
        <v>3349291663671</v>
      </c>
      <c r="N49" s="8"/>
      <c r="O49" s="9">
        <f>SUM(O8:O48)</f>
        <v>3197888947642</v>
      </c>
      <c r="P49" s="8"/>
      <c r="Q49" s="9">
        <f>SUM(Q8:Q48)</f>
        <v>151402716046</v>
      </c>
    </row>
    <row r="50" spans="3:17" ht="19.5" thickTop="1" x14ac:dyDescent="0.25"/>
  </sheetData>
  <sheetProtection algorithmName="SHA-512" hashValue="/qazckxwYMVVAz7/iJ6oxRrnb3WvoK1fPweUBe5xl0L3+pGp1PU6qg+ty82sTfiYmXmbR69kOOi7ZBdU5E2xwQ==" saltValue="PygrmwPEWYuNwZUkz2rC5w==" spinCount="100000" sheet="1" objects="1" scenarios="1"/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paperSize="9" scale="4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19"/>
  <sheetViews>
    <sheetView rightToLeft="1" view="pageBreakPreview" zoomScale="85" zoomScaleNormal="100" zoomScaleSheetLayoutView="85" workbookViewId="0">
      <selection activeCell="O12" sqref="O12"/>
    </sheetView>
  </sheetViews>
  <sheetFormatPr defaultRowHeight="18.75" x14ac:dyDescent="0.25"/>
  <cols>
    <col min="1" max="1" width="32.42578125" style="1" bestFit="1" customWidth="1"/>
    <col min="2" max="2" width="1" style="1" customWidth="1"/>
    <col min="3" max="3" width="11" style="1" bestFit="1" customWidth="1"/>
    <col min="4" max="4" width="1" style="1" customWidth="1"/>
    <col min="5" max="5" width="17.85546875" style="1" bestFit="1" customWidth="1"/>
    <col min="6" max="6" width="1" style="1" customWidth="1"/>
    <col min="7" max="7" width="17.5703125" style="1" bestFit="1" customWidth="1"/>
    <col min="8" max="8" width="1" style="1" customWidth="1"/>
    <col min="9" max="9" width="32.42578125" style="1" bestFit="1" customWidth="1"/>
    <col min="10" max="10" width="1" style="1" customWidth="1"/>
    <col min="11" max="11" width="12.140625" style="1" bestFit="1" customWidth="1"/>
    <col min="12" max="12" width="1" style="1" customWidth="1"/>
    <col min="13" max="13" width="18.5703125" style="1" bestFit="1" customWidth="1"/>
    <col min="14" max="14" width="1" style="1" customWidth="1"/>
    <col min="15" max="15" width="18.42578125" style="1" bestFit="1" customWidth="1"/>
    <col min="16" max="16" width="1" style="1" customWidth="1"/>
    <col min="17" max="17" width="32.42578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30" x14ac:dyDescent="0.25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</row>
    <row r="3" spans="1:17" ht="30" x14ac:dyDescent="0.25">
      <c r="A3" s="13" t="s">
        <v>142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</row>
    <row r="4" spans="1:17" ht="30" x14ac:dyDescent="0.25">
      <c r="A4" s="13" t="s">
        <v>2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</row>
    <row r="6" spans="1:17" ht="30" x14ac:dyDescent="0.25">
      <c r="A6" s="15" t="s">
        <v>3</v>
      </c>
      <c r="C6" s="14" t="s">
        <v>144</v>
      </c>
      <c r="D6" s="14" t="s">
        <v>144</v>
      </c>
      <c r="E6" s="14" t="s">
        <v>144</v>
      </c>
      <c r="F6" s="14" t="s">
        <v>144</v>
      </c>
      <c r="G6" s="14" t="s">
        <v>144</v>
      </c>
      <c r="H6" s="14" t="s">
        <v>144</v>
      </c>
      <c r="I6" s="14" t="s">
        <v>144</v>
      </c>
      <c r="K6" s="14" t="s">
        <v>145</v>
      </c>
      <c r="L6" s="14" t="s">
        <v>145</v>
      </c>
      <c r="M6" s="14" t="s">
        <v>145</v>
      </c>
      <c r="N6" s="14" t="s">
        <v>145</v>
      </c>
      <c r="O6" s="14" t="s">
        <v>145</v>
      </c>
      <c r="P6" s="14" t="s">
        <v>145</v>
      </c>
      <c r="Q6" s="14" t="s">
        <v>145</v>
      </c>
    </row>
    <row r="7" spans="1:17" ht="30" x14ac:dyDescent="0.25">
      <c r="A7" s="14" t="s">
        <v>3</v>
      </c>
      <c r="C7" s="14" t="s">
        <v>7</v>
      </c>
      <c r="E7" s="14" t="s">
        <v>182</v>
      </c>
      <c r="G7" s="14" t="s">
        <v>183</v>
      </c>
      <c r="I7" s="14" t="s">
        <v>186</v>
      </c>
      <c r="K7" s="14" t="s">
        <v>7</v>
      </c>
      <c r="M7" s="14" t="s">
        <v>182</v>
      </c>
      <c r="O7" s="14" t="s">
        <v>183</v>
      </c>
      <c r="Q7" s="14" t="s">
        <v>186</v>
      </c>
    </row>
    <row r="8" spans="1:17" ht="21" x14ac:dyDescent="0.25">
      <c r="A8" s="2" t="s">
        <v>39</v>
      </c>
      <c r="C8" s="8">
        <v>303736</v>
      </c>
      <c r="D8" s="8"/>
      <c r="E8" s="8">
        <v>11190374930</v>
      </c>
      <c r="F8" s="8"/>
      <c r="G8" s="8">
        <v>6171439382</v>
      </c>
      <c r="H8" s="8"/>
      <c r="I8" s="8">
        <v>5018935548</v>
      </c>
      <c r="J8" s="8"/>
      <c r="K8" s="8">
        <v>303736</v>
      </c>
      <c r="L8" s="8"/>
      <c r="M8" s="8">
        <v>11190374930</v>
      </c>
      <c r="N8" s="8"/>
      <c r="O8" s="8">
        <v>6171439382</v>
      </c>
      <c r="P8" s="8"/>
      <c r="Q8" s="8">
        <v>5018935548</v>
      </c>
    </row>
    <row r="9" spans="1:17" ht="21" x14ac:dyDescent="0.25">
      <c r="A9" s="2" t="s">
        <v>30</v>
      </c>
      <c r="C9" s="8">
        <v>1394767</v>
      </c>
      <c r="D9" s="8"/>
      <c r="E9" s="8">
        <v>8206409907</v>
      </c>
      <c r="F9" s="8"/>
      <c r="G9" s="8">
        <v>4654374248</v>
      </c>
      <c r="H9" s="8"/>
      <c r="I9" s="8">
        <v>3552035659</v>
      </c>
      <c r="J9" s="8"/>
      <c r="K9" s="8">
        <v>1394767</v>
      </c>
      <c r="L9" s="8"/>
      <c r="M9" s="8">
        <v>8206409907</v>
      </c>
      <c r="N9" s="8"/>
      <c r="O9" s="8">
        <v>4654374248</v>
      </c>
      <c r="P9" s="8"/>
      <c r="Q9" s="8">
        <v>3552035659</v>
      </c>
    </row>
    <row r="10" spans="1:17" ht="21" x14ac:dyDescent="0.25">
      <c r="A10" s="2" t="s">
        <v>187</v>
      </c>
      <c r="C10" s="8">
        <v>0</v>
      </c>
      <c r="D10" s="8"/>
      <c r="E10" s="8">
        <v>0</v>
      </c>
      <c r="F10" s="8"/>
      <c r="G10" s="8">
        <v>0</v>
      </c>
      <c r="H10" s="8"/>
      <c r="I10" s="8">
        <v>0</v>
      </c>
      <c r="J10" s="8"/>
      <c r="K10" s="8">
        <v>700000</v>
      </c>
      <c r="L10" s="8"/>
      <c r="M10" s="8">
        <v>20584200000</v>
      </c>
      <c r="N10" s="8"/>
      <c r="O10" s="8">
        <v>20584200000</v>
      </c>
      <c r="P10" s="8"/>
      <c r="Q10" s="8">
        <v>0</v>
      </c>
    </row>
    <row r="11" spans="1:17" ht="21" x14ac:dyDescent="0.25">
      <c r="A11" s="2" t="s">
        <v>27</v>
      </c>
      <c r="C11" s="8">
        <v>0</v>
      </c>
      <c r="D11" s="8"/>
      <c r="E11" s="8">
        <v>0</v>
      </c>
      <c r="F11" s="8"/>
      <c r="G11" s="8">
        <v>0</v>
      </c>
      <c r="H11" s="8"/>
      <c r="I11" s="8">
        <v>0</v>
      </c>
      <c r="J11" s="8"/>
      <c r="K11" s="8">
        <v>325000</v>
      </c>
      <c r="L11" s="8"/>
      <c r="M11" s="8">
        <v>3578281963</v>
      </c>
      <c r="N11" s="8"/>
      <c r="O11" s="8">
        <v>2482001614</v>
      </c>
      <c r="P11" s="8"/>
      <c r="Q11" s="8">
        <v>1096280349</v>
      </c>
    </row>
    <row r="12" spans="1:17" ht="21" x14ac:dyDescent="0.25">
      <c r="A12" s="2" t="s">
        <v>185</v>
      </c>
      <c r="C12" s="8">
        <v>0</v>
      </c>
      <c r="D12" s="8"/>
      <c r="E12" s="8">
        <v>0</v>
      </c>
      <c r="F12" s="8"/>
      <c r="G12" s="8">
        <v>0</v>
      </c>
      <c r="H12" s="8"/>
      <c r="I12" s="8">
        <v>0</v>
      </c>
      <c r="J12" s="8"/>
      <c r="K12" s="8">
        <v>1400000</v>
      </c>
      <c r="L12" s="8"/>
      <c r="M12" s="8">
        <v>73104425719</v>
      </c>
      <c r="N12" s="8"/>
      <c r="O12" s="8">
        <v>71263181673</v>
      </c>
      <c r="P12" s="8"/>
      <c r="Q12" s="8">
        <v>1841244046</v>
      </c>
    </row>
    <row r="13" spans="1:17" ht="21" x14ac:dyDescent="0.25">
      <c r="A13" s="2" t="s">
        <v>44</v>
      </c>
      <c r="C13" s="8">
        <v>0</v>
      </c>
      <c r="D13" s="8"/>
      <c r="E13" s="8">
        <v>0</v>
      </c>
      <c r="F13" s="8"/>
      <c r="G13" s="8">
        <v>0</v>
      </c>
      <c r="H13" s="8"/>
      <c r="I13" s="8">
        <v>0</v>
      </c>
      <c r="J13" s="8"/>
      <c r="K13" s="8">
        <v>6900000</v>
      </c>
      <c r="L13" s="8"/>
      <c r="M13" s="8">
        <v>30014743820</v>
      </c>
      <c r="N13" s="8"/>
      <c r="O13" s="8">
        <v>38204323660</v>
      </c>
      <c r="P13" s="8"/>
      <c r="Q13" s="8">
        <v>-8189579840</v>
      </c>
    </row>
    <row r="14" spans="1:17" ht="21" x14ac:dyDescent="0.25">
      <c r="A14" s="2" t="s">
        <v>71</v>
      </c>
      <c r="C14" s="8">
        <v>200000</v>
      </c>
      <c r="D14" s="8"/>
      <c r="E14" s="8">
        <v>200000000000</v>
      </c>
      <c r="F14" s="8"/>
      <c r="G14" s="8">
        <v>199963750000</v>
      </c>
      <c r="H14" s="8"/>
      <c r="I14" s="8">
        <v>36250000</v>
      </c>
      <c r="J14" s="8"/>
      <c r="K14" s="8">
        <v>500000</v>
      </c>
      <c r="L14" s="8"/>
      <c r="M14" s="8">
        <v>499980625000</v>
      </c>
      <c r="N14" s="8"/>
      <c r="O14" s="8">
        <v>499909375000</v>
      </c>
      <c r="P14" s="8"/>
      <c r="Q14" s="8">
        <v>71250000</v>
      </c>
    </row>
    <row r="15" spans="1:17" ht="21" x14ac:dyDescent="0.25">
      <c r="A15" s="2" t="s">
        <v>151</v>
      </c>
      <c r="C15" s="8">
        <v>0</v>
      </c>
      <c r="D15" s="8"/>
      <c r="E15" s="8">
        <v>0</v>
      </c>
      <c r="F15" s="8"/>
      <c r="G15" s="8">
        <v>0</v>
      </c>
      <c r="H15" s="8"/>
      <c r="I15" s="8">
        <v>0</v>
      </c>
      <c r="J15" s="8"/>
      <c r="K15" s="8">
        <v>150000</v>
      </c>
      <c r="L15" s="8"/>
      <c r="M15" s="8">
        <v>155521806570</v>
      </c>
      <c r="N15" s="8"/>
      <c r="O15" s="8">
        <v>149972812500</v>
      </c>
      <c r="P15" s="8"/>
      <c r="Q15" s="8">
        <v>5548994070</v>
      </c>
    </row>
    <row r="16" spans="1:17" ht="21" x14ac:dyDescent="0.25">
      <c r="A16" s="2" t="s">
        <v>154</v>
      </c>
      <c r="C16" s="8">
        <v>0</v>
      </c>
      <c r="D16" s="8"/>
      <c r="E16" s="8">
        <v>0</v>
      </c>
      <c r="F16" s="8"/>
      <c r="G16" s="8">
        <v>0</v>
      </c>
      <c r="H16" s="8"/>
      <c r="I16" s="8">
        <v>0</v>
      </c>
      <c r="J16" s="8"/>
      <c r="K16" s="8">
        <v>403700</v>
      </c>
      <c r="L16" s="8"/>
      <c r="M16" s="8">
        <v>411754000000</v>
      </c>
      <c r="N16" s="8"/>
      <c r="O16" s="8">
        <v>411699365962</v>
      </c>
      <c r="P16" s="8"/>
      <c r="Q16" s="8">
        <v>54634038</v>
      </c>
    </row>
    <row r="17" spans="1:17" ht="21" x14ac:dyDescent="0.25">
      <c r="A17" s="2" t="s">
        <v>52</v>
      </c>
      <c r="C17" s="8">
        <v>0</v>
      </c>
      <c r="D17" s="8"/>
      <c r="E17" s="8">
        <v>0</v>
      </c>
      <c r="F17" s="8"/>
      <c r="G17" s="8">
        <v>0</v>
      </c>
      <c r="H17" s="8"/>
      <c r="I17" s="8">
        <v>0</v>
      </c>
      <c r="J17" s="8"/>
      <c r="K17" s="8">
        <v>9495482</v>
      </c>
      <c r="L17" s="8"/>
      <c r="M17" s="8">
        <v>2810662672</v>
      </c>
      <c r="N17" s="8"/>
      <c r="O17" s="8">
        <v>2813557644</v>
      </c>
      <c r="P17" s="8"/>
      <c r="Q17" s="8">
        <v>-2894972</v>
      </c>
    </row>
    <row r="18" spans="1:17" ht="19.5" thickBot="1" x14ac:dyDescent="0.3">
      <c r="C18" s="9">
        <f>SUM(C8:C17)</f>
        <v>1898503</v>
      </c>
      <c r="D18" s="8"/>
      <c r="E18" s="9">
        <f>SUM(E8:E17)</f>
        <v>219396784837</v>
      </c>
      <c r="F18" s="8"/>
      <c r="G18" s="9">
        <f>SUM(G8:G17)</f>
        <v>210789563630</v>
      </c>
      <c r="H18" s="8"/>
      <c r="I18" s="9">
        <f>SUM(I8:I17)</f>
        <v>8607221207</v>
      </c>
      <c r="J18" s="8"/>
      <c r="K18" s="9">
        <f>SUM(K8:K17)</f>
        <v>21572685</v>
      </c>
      <c r="L18" s="8"/>
      <c r="M18" s="9">
        <f>SUM(M8:M17)</f>
        <v>1216745530581</v>
      </c>
      <c r="N18" s="8"/>
      <c r="O18" s="9">
        <f>SUM(O8:O17)</f>
        <v>1207754631683</v>
      </c>
      <c r="P18" s="8"/>
      <c r="Q18" s="9">
        <f>SUM(Q8:Q17)</f>
        <v>8990898898</v>
      </c>
    </row>
    <row r="19" spans="1:17" ht="19.5" thickTop="1" x14ac:dyDescent="0.25"/>
  </sheetData>
  <sheetProtection algorithmName="SHA-512" hashValue="uB+vvuwdzGxdWgBLRpr/quoi5GqzfP9jvo5uqWkDP5LzpiUAwz0vfy5CNc9x/go3pK7Ityy2IdPNPpPxXqVw0A==" saltValue="PGl+6pn6PHCrEurW95BiEA==" spinCount="100000" sheet="1" objects="1" scenarios="1"/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paperSize="9" scale="43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44"/>
  <sheetViews>
    <sheetView rightToLeft="1" view="pageBreakPreview" zoomScale="85" zoomScaleNormal="100" zoomScaleSheetLayoutView="85" workbookViewId="0">
      <selection activeCell="O26" sqref="O26"/>
    </sheetView>
  </sheetViews>
  <sheetFormatPr defaultRowHeight="18.75" x14ac:dyDescent="0.25"/>
  <cols>
    <col min="1" max="1" width="27.85546875" style="1" bestFit="1" customWidth="1"/>
    <col min="2" max="2" width="1" style="1" customWidth="1"/>
    <col min="3" max="3" width="21.28515625" style="1" bestFit="1" customWidth="1"/>
    <col min="4" max="4" width="1" style="1" customWidth="1"/>
    <col min="5" max="5" width="22.85546875" style="1" bestFit="1" customWidth="1"/>
    <col min="6" max="6" width="1" style="1" customWidth="1"/>
    <col min="7" max="7" width="16.42578125" style="1" bestFit="1" customWidth="1"/>
    <col min="8" max="8" width="1" style="1" customWidth="1"/>
    <col min="9" max="9" width="17.140625" style="1" bestFit="1" customWidth="1"/>
    <col min="10" max="10" width="1" style="1" customWidth="1"/>
    <col min="11" max="11" width="25.85546875" style="1" bestFit="1" customWidth="1"/>
    <col min="12" max="12" width="1" style="1" customWidth="1"/>
    <col min="13" max="13" width="21.28515625" style="1" bestFit="1" customWidth="1"/>
    <col min="14" max="14" width="1" style="1" customWidth="1"/>
    <col min="15" max="15" width="22.85546875" style="1" bestFit="1" customWidth="1"/>
    <col min="16" max="16" width="1" style="1" customWidth="1"/>
    <col min="17" max="17" width="16.42578125" style="1" bestFit="1" customWidth="1"/>
    <col min="18" max="18" width="1" style="1" customWidth="1"/>
    <col min="19" max="19" width="16.5703125" style="1" bestFit="1" customWidth="1"/>
    <col min="20" max="20" width="1" style="1" customWidth="1"/>
    <col min="21" max="21" width="25.85546875" style="6" bestFit="1" customWidth="1"/>
    <col min="22" max="22" width="1" style="1" customWidth="1"/>
    <col min="23" max="23" width="9.140625" style="1" customWidth="1"/>
    <col min="24" max="16384" width="9.140625" style="1"/>
  </cols>
  <sheetData>
    <row r="2" spans="1:21" ht="30" x14ac:dyDescent="0.25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</row>
    <row r="3" spans="1:21" ht="30" x14ac:dyDescent="0.25">
      <c r="A3" s="13" t="s">
        <v>142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</row>
    <row r="4" spans="1:21" ht="30" x14ac:dyDescent="0.25">
      <c r="A4" s="13" t="s">
        <v>2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</row>
    <row r="6" spans="1:21" ht="30" x14ac:dyDescent="0.25">
      <c r="A6" s="15" t="s">
        <v>3</v>
      </c>
      <c r="C6" s="14" t="s">
        <v>144</v>
      </c>
      <c r="D6" s="14" t="s">
        <v>144</v>
      </c>
      <c r="E6" s="14" t="s">
        <v>144</v>
      </c>
      <c r="F6" s="14" t="s">
        <v>144</v>
      </c>
      <c r="G6" s="14" t="s">
        <v>144</v>
      </c>
      <c r="H6" s="14" t="s">
        <v>144</v>
      </c>
      <c r="I6" s="14" t="s">
        <v>144</v>
      </c>
      <c r="J6" s="14" t="s">
        <v>144</v>
      </c>
      <c r="K6" s="14" t="s">
        <v>144</v>
      </c>
      <c r="M6" s="14" t="s">
        <v>145</v>
      </c>
      <c r="N6" s="14" t="s">
        <v>145</v>
      </c>
      <c r="O6" s="14" t="s">
        <v>145</v>
      </c>
      <c r="P6" s="14" t="s">
        <v>145</v>
      </c>
      <c r="Q6" s="14" t="s">
        <v>145</v>
      </c>
      <c r="R6" s="14" t="s">
        <v>145</v>
      </c>
      <c r="S6" s="14" t="s">
        <v>145</v>
      </c>
      <c r="T6" s="14" t="s">
        <v>145</v>
      </c>
      <c r="U6" s="14" t="s">
        <v>145</v>
      </c>
    </row>
    <row r="7" spans="1:21" ht="30" x14ac:dyDescent="0.25">
      <c r="A7" s="14" t="s">
        <v>3</v>
      </c>
      <c r="C7" s="14" t="s">
        <v>188</v>
      </c>
      <c r="E7" s="14" t="s">
        <v>189</v>
      </c>
      <c r="G7" s="14" t="s">
        <v>190</v>
      </c>
      <c r="I7" s="14" t="s">
        <v>92</v>
      </c>
      <c r="K7" s="14" t="s">
        <v>191</v>
      </c>
      <c r="M7" s="14" t="s">
        <v>188</v>
      </c>
      <c r="O7" s="14" t="s">
        <v>189</v>
      </c>
      <c r="Q7" s="14" t="s">
        <v>190</v>
      </c>
      <c r="S7" s="14" t="s">
        <v>92</v>
      </c>
      <c r="U7" s="16" t="s">
        <v>191</v>
      </c>
    </row>
    <row r="8" spans="1:21" ht="21" x14ac:dyDescent="0.25">
      <c r="A8" s="2" t="s">
        <v>39</v>
      </c>
      <c r="C8" s="8">
        <v>0</v>
      </c>
      <c r="D8" s="8"/>
      <c r="E8" s="8">
        <v>-4586886578</v>
      </c>
      <c r="F8" s="8"/>
      <c r="G8" s="8">
        <v>5018935548</v>
      </c>
      <c r="H8" s="8"/>
      <c r="I8" s="8">
        <v>432048970</v>
      </c>
      <c r="K8" s="6">
        <f>I8/$I$43</f>
        <v>-7.8644130420946357E-3</v>
      </c>
      <c r="M8" s="8">
        <v>0</v>
      </c>
      <c r="N8" s="8"/>
      <c r="O8" s="8">
        <v>2795845109</v>
      </c>
      <c r="P8" s="8"/>
      <c r="Q8" s="8">
        <v>5018935548</v>
      </c>
      <c r="R8" s="8"/>
      <c r="S8" s="8">
        <v>7814780657</v>
      </c>
      <c r="U8" s="6">
        <f>S8/$S$43</f>
        <v>0.10816339669435023</v>
      </c>
    </row>
    <row r="9" spans="1:21" ht="21" x14ac:dyDescent="0.25">
      <c r="A9" s="2" t="s">
        <v>30</v>
      </c>
      <c r="C9" s="8">
        <v>0</v>
      </c>
      <c r="D9" s="8"/>
      <c r="E9" s="8">
        <v>-5131317857</v>
      </c>
      <c r="F9" s="8"/>
      <c r="G9" s="8">
        <v>3552035659</v>
      </c>
      <c r="H9" s="8"/>
      <c r="I9" s="8">
        <v>-1579282198</v>
      </c>
      <c r="K9" s="6">
        <f t="shared" ref="K9:K42" si="0">I9/$I$43</f>
        <v>2.874703651092857E-2</v>
      </c>
      <c r="M9" s="8">
        <v>0</v>
      </c>
      <c r="N9" s="8"/>
      <c r="O9" s="8">
        <v>1925803524</v>
      </c>
      <c r="P9" s="8"/>
      <c r="Q9" s="8">
        <v>3552035659</v>
      </c>
      <c r="R9" s="8"/>
      <c r="S9" s="8">
        <v>5477839183</v>
      </c>
      <c r="U9" s="6">
        <f t="shared" ref="U9:U42" si="1">S9/$S$43</f>
        <v>7.5818083524578236E-2</v>
      </c>
    </row>
    <row r="10" spans="1:21" ht="21" x14ac:dyDescent="0.25">
      <c r="A10" s="2" t="s">
        <v>187</v>
      </c>
      <c r="C10" s="8">
        <v>0</v>
      </c>
      <c r="D10" s="8"/>
      <c r="E10" s="8">
        <v>0</v>
      </c>
      <c r="F10" s="8"/>
      <c r="G10" s="8">
        <v>0</v>
      </c>
      <c r="H10" s="8"/>
      <c r="I10" s="8">
        <v>0</v>
      </c>
      <c r="K10" s="6">
        <f t="shared" si="0"/>
        <v>0</v>
      </c>
      <c r="M10" s="8">
        <v>0</v>
      </c>
      <c r="N10" s="8"/>
      <c r="O10" s="8">
        <v>0</v>
      </c>
      <c r="P10" s="8"/>
      <c r="Q10" s="8">
        <v>0</v>
      </c>
      <c r="R10" s="8"/>
      <c r="S10" s="8">
        <v>0</v>
      </c>
      <c r="U10" s="6">
        <f t="shared" si="1"/>
        <v>0</v>
      </c>
    </row>
    <row r="11" spans="1:21" ht="21" x14ac:dyDescent="0.25">
      <c r="A11" s="2" t="s">
        <v>27</v>
      </c>
      <c r="C11" s="8">
        <v>0</v>
      </c>
      <c r="D11" s="8"/>
      <c r="E11" s="8">
        <v>-570974816</v>
      </c>
      <c r="F11" s="8"/>
      <c r="G11" s="8">
        <v>0</v>
      </c>
      <c r="H11" s="8"/>
      <c r="I11" s="8">
        <v>-570974816</v>
      </c>
      <c r="K11" s="6">
        <f t="shared" si="0"/>
        <v>1.0393224151553897E-2</v>
      </c>
      <c r="M11" s="8">
        <v>0</v>
      </c>
      <c r="N11" s="8"/>
      <c r="O11" s="8">
        <v>3590489235</v>
      </c>
      <c r="P11" s="8"/>
      <c r="Q11" s="8">
        <v>1096280349</v>
      </c>
      <c r="R11" s="8"/>
      <c r="S11" s="8">
        <v>4686769584</v>
      </c>
      <c r="U11" s="6">
        <f t="shared" si="1"/>
        <v>6.4868988648468837E-2</v>
      </c>
    </row>
    <row r="12" spans="1:21" ht="21" x14ac:dyDescent="0.25">
      <c r="A12" s="2" t="s">
        <v>185</v>
      </c>
      <c r="C12" s="8">
        <v>0</v>
      </c>
      <c r="D12" s="8"/>
      <c r="E12" s="8">
        <v>0</v>
      </c>
      <c r="F12" s="8"/>
      <c r="G12" s="8">
        <v>0</v>
      </c>
      <c r="H12" s="8"/>
      <c r="I12" s="8">
        <v>0</v>
      </c>
      <c r="K12" s="6">
        <f t="shared" si="0"/>
        <v>0</v>
      </c>
      <c r="M12" s="8">
        <v>0</v>
      </c>
      <c r="N12" s="8"/>
      <c r="O12" s="8">
        <v>1156183548</v>
      </c>
      <c r="P12" s="8"/>
      <c r="Q12" s="8">
        <v>1841244046</v>
      </c>
      <c r="R12" s="8"/>
      <c r="S12" s="8">
        <v>2997427594</v>
      </c>
      <c r="U12" s="6">
        <f t="shared" si="1"/>
        <v>4.1487018528409324E-2</v>
      </c>
    </row>
    <row r="13" spans="1:21" ht="21" x14ac:dyDescent="0.25">
      <c r="A13" s="2" t="s">
        <v>44</v>
      </c>
      <c r="C13" s="8">
        <v>0</v>
      </c>
      <c r="D13" s="8"/>
      <c r="E13" s="8">
        <v>-12792153586</v>
      </c>
      <c r="F13" s="8"/>
      <c r="G13" s="8">
        <v>0</v>
      </c>
      <c r="H13" s="8"/>
      <c r="I13" s="8">
        <v>-12792153586</v>
      </c>
      <c r="K13" s="6">
        <f t="shared" si="0"/>
        <v>0.23285040929090994</v>
      </c>
      <c r="M13" s="8">
        <v>6088778850</v>
      </c>
      <c r="N13" s="8"/>
      <c r="O13" s="8">
        <v>-29424040051</v>
      </c>
      <c r="P13" s="8"/>
      <c r="Q13" s="8">
        <v>-8189579840</v>
      </c>
      <c r="R13" s="8"/>
      <c r="S13" s="8">
        <v>-31524841041</v>
      </c>
      <c r="U13" s="6">
        <f t="shared" si="1"/>
        <v>-0.43633136192884653</v>
      </c>
    </row>
    <row r="14" spans="1:21" ht="21" x14ac:dyDescent="0.25">
      <c r="A14" s="2" t="s">
        <v>36</v>
      </c>
      <c r="C14" s="8">
        <v>0</v>
      </c>
      <c r="D14" s="8"/>
      <c r="E14" s="8">
        <v>-484991696</v>
      </c>
      <c r="F14" s="8"/>
      <c r="G14" s="8">
        <v>0</v>
      </c>
      <c r="H14" s="8"/>
      <c r="I14" s="8">
        <v>-484991696</v>
      </c>
      <c r="K14" s="6">
        <f t="shared" si="0"/>
        <v>8.8281081177672919E-3</v>
      </c>
      <c r="M14" s="8">
        <v>86073099</v>
      </c>
      <c r="N14" s="8"/>
      <c r="O14" s="8">
        <v>-1501571188</v>
      </c>
      <c r="P14" s="8"/>
      <c r="Q14" s="8">
        <v>-7290</v>
      </c>
      <c r="R14" s="8"/>
      <c r="S14" s="8">
        <v>-1415505379</v>
      </c>
      <c r="U14" s="6">
        <f t="shared" si="1"/>
        <v>-1.9591832010617052E-2</v>
      </c>
    </row>
    <row r="15" spans="1:21" ht="21" x14ac:dyDescent="0.25">
      <c r="A15" s="2" t="s">
        <v>31</v>
      </c>
      <c r="C15" s="8">
        <v>0</v>
      </c>
      <c r="D15" s="8"/>
      <c r="E15" s="8">
        <v>-4692992438</v>
      </c>
      <c r="F15" s="8"/>
      <c r="G15" s="8">
        <v>0</v>
      </c>
      <c r="H15" s="8"/>
      <c r="I15" s="8">
        <v>-4692992438</v>
      </c>
      <c r="K15" s="6">
        <f t="shared" si="0"/>
        <v>8.5424647432578535E-2</v>
      </c>
      <c r="M15" s="8">
        <v>94304201</v>
      </c>
      <c r="N15" s="8"/>
      <c r="O15" s="8">
        <v>-21071053045</v>
      </c>
      <c r="P15" s="8"/>
      <c r="Q15" s="8">
        <v>-5426</v>
      </c>
      <c r="R15" s="8"/>
      <c r="S15" s="8">
        <v>-20976754270</v>
      </c>
      <c r="U15" s="6">
        <f t="shared" si="1"/>
        <v>-0.29033661890862655</v>
      </c>
    </row>
    <row r="16" spans="1:21" ht="21" x14ac:dyDescent="0.25">
      <c r="A16" s="2" t="s">
        <v>24</v>
      </c>
      <c r="C16" s="8">
        <v>0</v>
      </c>
      <c r="D16" s="8"/>
      <c r="E16" s="8">
        <v>-104214995</v>
      </c>
      <c r="F16" s="8"/>
      <c r="G16" s="8">
        <v>0</v>
      </c>
      <c r="H16" s="8"/>
      <c r="I16" s="8">
        <v>-104214995</v>
      </c>
      <c r="K16" s="6">
        <f t="shared" si="0"/>
        <v>1.8969834967083182E-3</v>
      </c>
      <c r="M16" s="8">
        <v>23011200</v>
      </c>
      <c r="N16" s="8"/>
      <c r="O16" s="8">
        <v>-22704846</v>
      </c>
      <c r="P16" s="8"/>
      <c r="Q16" s="8">
        <v>-4096</v>
      </c>
      <c r="R16" s="8"/>
      <c r="S16" s="8">
        <v>302258</v>
      </c>
      <c r="U16" s="6">
        <f t="shared" si="1"/>
        <v>4.1835149818000725E-6</v>
      </c>
    </row>
    <row r="17" spans="1:21" ht="21" x14ac:dyDescent="0.25">
      <c r="A17" s="2" t="s">
        <v>46</v>
      </c>
      <c r="C17" s="8">
        <v>0</v>
      </c>
      <c r="D17" s="8"/>
      <c r="E17" s="8">
        <v>196194757</v>
      </c>
      <c r="F17" s="8"/>
      <c r="G17" s="8">
        <v>0</v>
      </c>
      <c r="H17" s="8"/>
      <c r="I17" s="8">
        <v>196194757</v>
      </c>
      <c r="K17" s="6">
        <f t="shared" si="0"/>
        <v>-3.5712539848003523E-3</v>
      </c>
      <c r="M17" s="8">
        <v>83895359</v>
      </c>
      <c r="N17" s="8"/>
      <c r="O17" s="8">
        <v>-1458249937</v>
      </c>
      <c r="P17" s="8"/>
      <c r="Q17" s="8">
        <v>0</v>
      </c>
      <c r="R17" s="8"/>
      <c r="S17" s="8">
        <v>-1374354578</v>
      </c>
      <c r="U17" s="6">
        <f t="shared" si="1"/>
        <v>-1.9022268946954312E-2</v>
      </c>
    </row>
    <row r="18" spans="1:21" ht="21" x14ac:dyDescent="0.25">
      <c r="A18" s="2" t="s">
        <v>42</v>
      </c>
      <c r="C18" s="8">
        <v>0</v>
      </c>
      <c r="D18" s="8"/>
      <c r="E18" s="8">
        <v>-9055277</v>
      </c>
      <c r="F18" s="8"/>
      <c r="G18" s="8">
        <v>0</v>
      </c>
      <c r="H18" s="8"/>
      <c r="I18" s="8">
        <v>-9055277</v>
      </c>
      <c r="K18" s="6">
        <f t="shared" si="0"/>
        <v>1.6482955285966678E-4</v>
      </c>
      <c r="M18" s="8">
        <v>2114084</v>
      </c>
      <c r="N18" s="8"/>
      <c r="O18" s="8">
        <v>-26697458</v>
      </c>
      <c r="P18" s="8"/>
      <c r="Q18" s="8">
        <v>0</v>
      </c>
      <c r="R18" s="8"/>
      <c r="S18" s="8">
        <v>-24583374</v>
      </c>
      <c r="U18" s="6">
        <f t="shared" si="1"/>
        <v>-3.4025538921118506E-4</v>
      </c>
    </row>
    <row r="19" spans="1:21" ht="21" x14ac:dyDescent="0.25">
      <c r="A19" s="2" t="s">
        <v>47</v>
      </c>
      <c r="C19" s="8">
        <v>0</v>
      </c>
      <c r="D19" s="8"/>
      <c r="E19" s="8">
        <v>-566608310</v>
      </c>
      <c r="F19" s="8"/>
      <c r="G19" s="8">
        <v>0</v>
      </c>
      <c r="H19" s="8"/>
      <c r="I19" s="8">
        <v>-566608310</v>
      </c>
      <c r="K19" s="6">
        <f t="shared" si="0"/>
        <v>1.0313742404994509E-2</v>
      </c>
      <c r="M19" s="8">
        <v>791736340</v>
      </c>
      <c r="N19" s="8"/>
      <c r="O19" s="8">
        <v>2803220066</v>
      </c>
      <c r="P19" s="8"/>
      <c r="Q19" s="8">
        <v>0</v>
      </c>
      <c r="R19" s="8"/>
      <c r="S19" s="8">
        <v>3594956406</v>
      </c>
      <c r="U19" s="6">
        <f t="shared" si="1"/>
        <v>4.9757339701245767E-2</v>
      </c>
    </row>
    <row r="20" spans="1:21" ht="21" x14ac:dyDescent="0.25">
      <c r="A20" s="2" t="s">
        <v>23</v>
      </c>
      <c r="C20" s="8">
        <v>0</v>
      </c>
      <c r="D20" s="8"/>
      <c r="E20" s="8">
        <v>-43672914</v>
      </c>
      <c r="F20" s="8"/>
      <c r="G20" s="8">
        <v>0</v>
      </c>
      <c r="H20" s="8"/>
      <c r="I20" s="8">
        <v>-43672914</v>
      </c>
      <c r="K20" s="6">
        <f t="shared" si="0"/>
        <v>7.9496042878629569E-4</v>
      </c>
      <c r="M20" s="8">
        <v>113843783</v>
      </c>
      <c r="N20" s="8"/>
      <c r="O20" s="8">
        <v>-239741102</v>
      </c>
      <c r="P20" s="8"/>
      <c r="Q20" s="8">
        <v>0</v>
      </c>
      <c r="R20" s="8"/>
      <c r="S20" s="8">
        <v>-125897319</v>
      </c>
      <c r="U20" s="6">
        <f t="shared" si="1"/>
        <v>-1.7425289659991228E-3</v>
      </c>
    </row>
    <row r="21" spans="1:21" ht="21" x14ac:dyDescent="0.25">
      <c r="A21" s="2" t="s">
        <v>45</v>
      </c>
      <c r="C21" s="8">
        <v>0</v>
      </c>
      <c r="D21" s="8"/>
      <c r="E21" s="8">
        <v>-253235976</v>
      </c>
      <c r="F21" s="8"/>
      <c r="G21" s="8">
        <v>0</v>
      </c>
      <c r="H21" s="8"/>
      <c r="I21" s="8">
        <v>-253235976</v>
      </c>
      <c r="K21" s="6">
        <f t="shared" si="0"/>
        <v>4.6095522745534245E-3</v>
      </c>
      <c r="M21" s="8">
        <v>3617474850</v>
      </c>
      <c r="N21" s="8"/>
      <c r="O21" s="8">
        <v>13961743537</v>
      </c>
      <c r="P21" s="8"/>
      <c r="Q21" s="8">
        <v>0</v>
      </c>
      <c r="R21" s="8"/>
      <c r="S21" s="8">
        <v>17579218387</v>
      </c>
      <c r="U21" s="6">
        <f t="shared" si="1"/>
        <v>0.24331175184891649</v>
      </c>
    </row>
    <row r="22" spans="1:21" ht="21" x14ac:dyDescent="0.25">
      <c r="A22" s="2" t="s">
        <v>20</v>
      </c>
      <c r="C22" s="8">
        <v>0</v>
      </c>
      <c r="D22" s="8"/>
      <c r="E22" s="8">
        <v>-27480511</v>
      </c>
      <c r="F22" s="8"/>
      <c r="G22" s="8">
        <v>0</v>
      </c>
      <c r="H22" s="8"/>
      <c r="I22" s="8">
        <v>-27480511</v>
      </c>
      <c r="K22" s="6">
        <f t="shared" si="0"/>
        <v>5.002166516259143E-4</v>
      </c>
      <c r="M22" s="8">
        <v>16005000</v>
      </c>
      <c r="N22" s="8"/>
      <c r="O22" s="8">
        <v>-247565666</v>
      </c>
      <c r="P22" s="8"/>
      <c r="Q22" s="8">
        <v>0</v>
      </c>
      <c r="R22" s="8"/>
      <c r="S22" s="8">
        <v>-231560666</v>
      </c>
      <c r="U22" s="6">
        <f t="shared" si="1"/>
        <v>-3.2050020691151353E-3</v>
      </c>
    </row>
    <row r="23" spans="1:21" ht="21" x14ac:dyDescent="0.25">
      <c r="A23" s="2" t="s">
        <v>18</v>
      </c>
      <c r="C23" s="8">
        <v>0</v>
      </c>
      <c r="D23" s="8"/>
      <c r="E23" s="8">
        <v>-35477644</v>
      </c>
      <c r="F23" s="8"/>
      <c r="G23" s="8">
        <v>0</v>
      </c>
      <c r="H23" s="8"/>
      <c r="I23" s="8">
        <v>-35477644</v>
      </c>
      <c r="K23" s="6">
        <f t="shared" si="0"/>
        <v>6.4578523628094865E-4</v>
      </c>
      <c r="M23" s="8">
        <v>2490000</v>
      </c>
      <c r="N23" s="8"/>
      <c r="O23" s="8">
        <v>-820936192</v>
      </c>
      <c r="P23" s="8"/>
      <c r="Q23" s="8">
        <v>0</v>
      </c>
      <c r="R23" s="8"/>
      <c r="S23" s="8">
        <v>-818446192</v>
      </c>
      <c r="U23" s="6">
        <f t="shared" si="1"/>
        <v>-1.1328010858370062E-2</v>
      </c>
    </row>
    <row r="24" spans="1:21" ht="21" x14ac:dyDescent="0.25">
      <c r="A24" s="2" t="s">
        <v>19</v>
      </c>
      <c r="C24" s="8">
        <v>0</v>
      </c>
      <c r="D24" s="8"/>
      <c r="E24" s="8">
        <v>-41054265</v>
      </c>
      <c r="F24" s="8"/>
      <c r="G24" s="8">
        <v>0</v>
      </c>
      <c r="H24" s="8"/>
      <c r="I24" s="8">
        <v>-41054265</v>
      </c>
      <c r="K24" s="6">
        <f t="shared" si="0"/>
        <v>7.4729421782815343E-4</v>
      </c>
      <c r="M24" s="8">
        <v>3850000</v>
      </c>
      <c r="N24" s="8"/>
      <c r="O24" s="8">
        <v>-310342410</v>
      </c>
      <c r="P24" s="8"/>
      <c r="Q24" s="8">
        <v>0</v>
      </c>
      <c r="R24" s="8"/>
      <c r="S24" s="8">
        <v>-306492410</v>
      </c>
      <c r="U24" s="6">
        <f t="shared" si="1"/>
        <v>-4.2421229183115423E-3</v>
      </c>
    </row>
    <row r="25" spans="1:21" ht="21" x14ac:dyDescent="0.25">
      <c r="A25" s="2" t="s">
        <v>37</v>
      </c>
      <c r="C25" s="8">
        <v>0</v>
      </c>
      <c r="D25" s="8"/>
      <c r="E25" s="8">
        <v>-114067237</v>
      </c>
      <c r="F25" s="8"/>
      <c r="G25" s="8">
        <v>0</v>
      </c>
      <c r="H25" s="8"/>
      <c r="I25" s="8">
        <v>-114067237</v>
      </c>
      <c r="K25" s="6">
        <f t="shared" si="0"/>
        <v>2.0763198818376997E-3</v>
      </c>
      <c r="M25" s="8">
        <v>23829016</v>
      </c>
      <c r="N25" s="8"/>
      <c r="O25" s="8">
        <v>-369488385</v>
      </c>
      <c r="P25" s="8"/>
      <c r="Q25" s="8">
        <v>0</v>
      </c>
      <c r="R25" s="8"/>
      <c r="S25" s="8">
        <v>-345659369</v>
      </c>
      <c r="U25" s="6">
        <f t="shared" si="1"/>
        <v>-4.7842278742367761E-3</v>
      </c>
    </row>
    <row r="26" spans="1:21" ht="21" x14ac:dyDescent="0.25">
      <c r="A26" s="2" t="s">
        <v>38</v>
      </c>
      <c r="C26" s="8">
        <v>0</v>
      </c>
      <c r="D26" s="8"/>
      <c r="E26" s="8">
        <v>-14605854</v>
      </c>
      <c r="F26" s="8"/>
      <c r="G26" s="8">
        <v>0</v>
      </c>
      <c r="H26" s="8"/>
      <c r="I26" s="8">
        <v>-14605854</v>
      </c>
      <c r="K26" s="6">
        <f t="shared" si="0"/>
        <v>2.658644659852565E-4</v>
      </c>
      <c r="M26" s="8">
        <v>14032044</v>
      </c>
      <c r="N26" s="8"/>
      <c r="O26" s="8">
        <v>24516971</v>
      </c>
      <c r="P26" s="8"/>
      <c r="Q26" s="8">
        <v>0</v>
      </c>
      <c r="R26" s="8"/>
      <c r="S26" s="8">
        <v>38549015</v>
      </c>
      <c r="U26" s="6">
        <f t="shared" si="1"/>
        <v>5.3355207070163808E-4</v>
      </c>
    </row>
    <row r="27" spans="1:21" ht="21" x14ac:dyDescent="0.25">
      <c r="A27" s="2" t="s">
        <v>32</v>
      </c>
      <c r="C27" s="8">
        <v>0</v>
      </c>
      <c r="D27" s="8"/>
      <c r="E27" s="8">
        <v>844942</v>
      </c>
      <c r="F27" s="8"/>
      <c r="G27" s="8">
        <v>0</v>
      </c>
      <c r="H27" s="8"/>
      <c r="I27" s="8">
        <v>844942</v>
      </c>
      <c r="K27" s="6">
        <f t="shared" si="0"/>
        <v>-1.5380138238990654E-5</v>
      </c>
      <c r="M27" s="8">
        <v>151398862</v>
      </c>
      <c r="N27" s="8"/>
      <c r="O27" s="8">
        <v>190112062</v>
      </c>
      <c r="P27" s="8"/>
      <c r="Q27" s="8">
        <v>0</v>
      </c>
      <c r="R27" s="8"/>
      <c r="S27" s="8">
        <v>341510924</v>
      </c>
      <c r="U27" s="6">
        <f t="shared" si="1"/>
        <v>4.7268097684838315E-3</v>
      </c>
    </row>
    <row r="28" spans="1:21" ht="21" x14ac:dyDescent="0.25">
      <c r="A28" s="2" t="s">
        <v>41</v>
      </c>
      <c r="C28" s="8">
        <v>0</v>
      </c>
      <c r="D28" s="8"/>
      <c r="E28" s="8">
        <v>-3055212675</v>
      </c>
      <c r="F28" s="8"/>
      <c r="G28" s="8">
        <v>0</v>
      </c>
      <c r="H28" s="8"/>
      <c r="I28" s="8">
        <v>-3055212675</v>
      </c>
      <c r="K28" s="6">
        <f t="shared" si="0"/>
        <v>5.5612803353385705E-2</v>
      </c>
      <c r="M28" s="8">
        <v>646653543</v>
      </c>
      <c r="N28" s="8"/>
      <c r="O28" s="8">
        <v>-1309413746</v>
      </c>
      <c r="P28" s="8"/>
      <c r="Q28" s="8">
        <v>0</v>
      </c>
      <c r="R28" s="8"/>
      <c r="S28" s="8">
        <v>-662760203</v>
      </c>
      <c r="U28" s="6">
        <f t="shared" si="1"/>
        <v>-9.1731806555702643E-3</v>
      </c>
    </row>
    <row r="29" spans="1:21" ht="21" x14ac:dyDescent="0.25">
      <c r="A29" s="2" t="s">
        <v>16</v>
      </c>
      <c r="C29" s="8">
        <v>0</v>
      </c>
      <c r="D29" s="8"/>
      <c r="E29" s="8">
        <v>735199380</v>
      </c>
      <c r="F29" s="8"/>
      <c r="G29" s="8">
        <v>0</v>
      </c>
      <c r="H29" s="8"/>
      <c r="I29" s="8">
        <v>735199380</v>
      </c>
      <c r="K29" s="6">
        <f t="shared" si="0"/>
        <v>-1.3382537615150177E-2</v>
      </c>
      <c r="M29" s="8">
        <v>70000000</v>
      </c>
      <c r="N29" s="8"/>
      <c r="O29" s="8">
        <v>-1241767260</v>
      </c>
      <c r="P29" s="8"/>
      <c r="Q29" s="8">
        <v>0</v>
      </c>
      <c r="R29" s="8"/>
      <c r="S29" s="8">
        <v>-1171767260</v>
      </c>
      <c r="U29" s="6">
        <f t="shared" si="1"/>
        <v>-1.6218283345330216E-2</v>
      </c>
    </row>
    <row r="30" spans="1:21" ht="21" x14ac:dyDescent="0.25">
      <c r="A30" s="2" t="s">
        <v>15</v>
      </c>
      <c r="C30" s="8">
        <v>0</v>
      </c>
      <c r="D30" s="8"/>
      <c r="E30" s="8">
        <v>-36908947273</v>
      </c>
      <c r="F30" s="8"/>
      <c r="G30" s="8">
        <v>0</v>
      </c>
      <c r="H30" s="8"/>
      <c r="I30" s="8">
        <v>-36908947273</v>
      </c>
      <c r="K30" s="6">
        <f t="shared" si="0"/>
        <v>0.67183867213886528</v>
      </c>
      <c r="M30" s="8">
        <v>2667869593</v>
      </c>
      <c r="N30" s="8"/>
      <c r="O30" s="8">
        <v>-4520611363</v>
      </c>
      <c r="P30" s="8"/>
      <c r="Q30" s="8">
        <v>0</v>
      </c>
      <c r="R30" s="8"/>
      <c r="S30" s="8">
        <v>-1852741770</v>
      </c>
      <c r="U30" s="6">
        <f t="shared" si="1"/>
        <v>-2.5643565934406313E-2</v>
      </c>
    </row>
    <row r="31" spans="1:21" ht="21" x14ac:dyDescent="0.25">
      <c r="A31" s="2" t="s">
        <v>35</v>
      </c>
      <c r="C31" s="8">
        <v>0</v>
      </c>
      <c r="D31" s="8"/>
      <c r="E31" s="8">
        <v>-5624077826</v>
      </c>
      <c r="F31" s="8"/>
      <c r="G31" s="8">
        <v>0</v>
      </c>
      <c r="H31" s="8"/>
      <c r="I31" s="8">
        <v>-5624077826</v>
      </c>
      <c r="K31" s="6">
        <f t="shared" si="0"/>
        <v>0.10237281899908163</v>
      </c>
      <c r="M31" s="8">
        <v>1007113844</v>
      </c>
      <c r="N31" s="8"/>
      <c r="O31" s="8">
        <v>-7473471656</v>
      </c>
      <c r="P31" s="8"/>
      <c r="Q31" s="8">
        <v>0</v>
      </c>
      <c r="R31" s="8"/>
      <c r="S31" s="8">
        <v>-6466357812</v>
      </c>
      <c r="U31" s="6">
        <f t="shared" si="1"/>
        <v>-8.9500045604026815E-2</v>
      </c>
    </row>
    <row r="32" spans="1:21" ht="21" x14ac:dyDescent="0.25">
      <c r="A32" s="2" t="s">
        <v>22</v>
      </c>
      <c r="C32" s="8">
        <v>0</v>
      </c>
      <c r="D32" s="8"/>
      <c r="E32" s="8">
        <v>-956548035</v>
      </c>
      <c r="F32" s="8"/>
      <c r="G32" s="8">
        <v>0</v>
      </c>
      <c r="H32" s="8"/>
      <c r="I32" s="8">
        <v>-956548035</v>
      </c>
      <c r="K32" s="6">
        <f t="shared" si="0"/>
        <v>1.7411657854071488E-2</v>
      </c>
      <c r="M32" s="8">
        <v>626689774</v>
      </c>
      <c r="N32" s="8"/>
      <c r="O32" s="8">
        <v>-6020403105</v>
      </c>
      <c r="P32" s="8"/>
      <c r="Q32" s="8">
        <v>0</v>
      </c>
      <c r="R32" s="8"/>
      <c r="S32" s="8">
        <v>-5393713331</v>
      </c>
      <c r="U32" s="6">
        <f t="shared" si="1"/>
        <v>-7.4653708182325265E-2</v>
      </c>
    </row>
    <row r="33" spans="1:21" ht="21" x14ac:dyDescent="0.25">
      <c r="A33" s="2" t="s">
        <v>26</v>
      </c>
      <c r="C33" s="8">
        <v>0</v>
      </c>
      <c r="D33" s="8"/>
      <c r="E33" s="8">
        <v>3215751750</v>
      </c>
      <c r="F33" s="8"/>
      <c r="G33" s="8">
        <v>0</v>
      </c>
      <c r="H33" s="8"/>
      <c r="I33" s="8">
        <v>3215751750</v>
      </c>
      <c r="K33" s="6">
        <f t="shared" si="0"/>
        <v>-5.8535031348040591E-2</v>
      </c>
      <c r="M33" s="8">
        <v>5000000000</v>
      </c>
      <c r="N33" s="8"/>
      <c r="O33" s="8">
        <v>27082892250</v>
      </c>
      <c r="P33" s="8"/>
      <c r="Q33" s="8">
        <v>0</v>
      </c>
      <c r="R33" s="8"/>
      <c r="S33" s="8">
        <v>32082892250</v>
      </c>
      <c r="U33" s="6">
        <f t="shared" si="1"/>
        <v>0.44405527856120408</v>
      </c>
    </row>
    <row r="34" spans="1:21" ht="21" x14ac:dyDescent="0.25">
      <c r="A34" s="2" t="s">
        <v>28</v>
      </c>
      <c r="C34" s="8">
        <v>0</v>
      </c>
      <c r="D34" s="8"/>
      <c r="E34" s="8">
        <v>-164498383</v>
      </c>
      <c r="F34" s="8"/>
      <c r="G34" s="8">
        <v>0</v>
      </c>
      <c r="H34" s="8"/>
      <c r="I34" s="8">
        <v>-164498383</v>
      </c>
      <c r="K34" s="6">
        <f t="shared" si="0"/>
        <v>2.9942976803501663E-3</v>
      </c>
      <c r="M34" s="8">
        <v>4161015</v>
      </c>
      <c r="N34" s="8"/>
      <c r="O34" s="8">
        <v>-636890124</v>
      </c>
      <c r="P34" s="8"/>
      <c r="Q34" s="8">
        <v>0</v>
      </c>
      <c r="R34" s="8"/>
      <c r="S34" s="8">
        <v>-632729109</v>
      </c>
      <c r="U34" s="6">
        <f t="shared" si="1"/>
        <v>-8.757524058660187E-3</v>
      </c>
    </row>
    <row r="35" spans="1:21" ht="21" x14ac:dyDescent="0.25">
      <c r="A35" s="2" t="s">
        <v>29</v>
      </c>
      <c r="C35" s="8">
        <v>0</v>
      </c>
      <c r="D35" s="8"/>
      <c r="E35" s="8">
        <v>2971200098</v>
      </c>
      <c r="F35" s="8"/>
      <c r="G35" s="8">
        <v>0</v>
      </c>
      <c r="H35" s="8"/>
      <c r="I35" s="8">
        <v>2971200098</v>
      </c>
      <c r="K35" s="6">
        <f t="shared" si="0"/>
        <v>-5.4083556318590603E-2</v>
      </c>
      <c r="M35" s="8">
        <v>1497964394</v>
      </c>
      <c r="N35" s="8"/>
      <c r="O35" s="8">
        <v>8286874662</v>
      </c>
      <c r="P35" s="8"/>
      <c r="Q35" s="8">
        <v>0</v>
      </c>
      <c r="R35" s="8"/>
      <c r="S35" s="8">
        <v>9784839056</v>
      </c>
      <c r="U35" s="6">
        <f t="shared" si="1"/>
        <v>0.13543072734312567</v>
      </c>
    </row>
    <row r="36" spans="1:21" ht="21" x14ac:dyDescent="0.25">
      <c r="A36" s="2" t="s">
        <v>25</v>
      </c>
      <c r="C36" s="8">
        <v>0</v>
      </c>
      <c r="D36" s="8"/>
      <c r="E36" s="8">
        <v>-4314177000</v>
      </c>
      <c r="F36" s="8"/>
      <c r="G36" s="8">
        <v>0</v>
      </c>
      <c r="H36" s="8"/>
      <c r="I36" s="8">
        <v>-4314177000</v>
      </c>
      <c r="K36" s="6">
        <f t="shared" si="0"/>
        <v>7.8529222890416125E-2</v>
      </c>
      <c r="M36" s="8">
        <v>1400000000</v>
      </c>
      <c r="N36" s="8"/>
      <c r="O36" s="8">
        <v>-15667410850</v>
      </c>
      <c r="P36" s="8"/>
      <c r="Q36" s="8">
        <v>0</v>
      </c>
      <c r="R36" s="8"/>
      <c r="S36" s="8">
        <v>-14267410850</v>
      </c>
      <c r="U36" s="6">
        <f t="shared" si="1"/>
        <v>-0.19747344004946735</v>
      </c>
    </row>
    <row r="37" spans="1:21" ht="21" x14ac:dyDescent="0.25">
      <c r="A37" s="2" t="s">
        <v>34</v>
      </c>
      <c r="C37" s="8">
        <v>0</v>
      </c>
      <c r="D37" s="8"/>
      <c r="E37" s="8">
        <v>-1640928037</v>
      </c>
      <c r="F37" s="8"/>
      <c r="G37" s="8">
        <v>0</v>
      </c>
      <c r="H37" s="8"/>
      <c r="I37" s="8">
        <v>-1640928037</v>
      </c>
      <c r="K37" s="6">
        <f t="shared" si="0"/>
        <v>2.986915084028912E-2</v>
      </c>
      <c r="M37" s="8">
        <v>2396250000</v>
      </c>
      <c r="N37" s="8"/>
      <c r="O37" s="8">
        <v>-3974460412</v>
      </c>
      <c r="P37" s="8"/>
      <c r="Q37" s="8">
        <v>0</v>
      </c>
      <c r="R37" s="8"/>
      <c r="S37" s="8">
        <v>-1578210412</v>
      </c>
      <c r="U37" s="6">
        <f t="shared" si="1"/>
        <v>-2.1843811919072E-2</v>
      </c>
    </row>
    <row r="38" spans="1:21" ht="21" x14ac:dyDescent="0.25">
      <c r="A38" s="2" t="s">
        <v>40</v>
      </c>
      <c r="C38" s="8">
        <v>0</v>
      </c>
      <c r="D38" s="8"/>
      <c r="E38" s="8">
        <v>12079020442</v>
      </c>
      <c r="F38" s="8"/>
      <c r="G38" s="8">
        <v>0</v>
      </c>
      <c r="H38" s="8"/>
      <c r="I38" s="8">
        <v>12079020442</v>
      </c>
      <c r="K38" s="6">
        <f t="shared" si="0"/>
        <v>-0.2198695344645597</v>
      </c>
      <c r="M38" s="8">
        <v>8051314320</v>
      </c>
      <c r="N38" s="8"/>
      <c r="O38" s="8">
        <v>71605459281</v>
      </c>
      <c r="P38" s="8"/>
      <c r="Q38" s="8">
        <v>0</v>
      </c>
      <c r="R38" s="8"/>
      <c r="S38" s="8">
        <v>79656773601</v>
      </c>
      <c r="U38" s="6">
        <f t="shared" si="1"/>
        <v>1.1025193899305892</v>
      </c>
    </row>
    <row r="39" spans="1:21" ht="21" x14ac:dyDescent="0.25">
      <c r="A39" s="2" t="s">
        <v>43</v>
      </c>
      <c r="C39" s="8">
        <v>0</v>
      </c>
      <c r="D39" s="8"/>
      <c r="E39" s="8">
        <v>-204774300</v>
      </c>
      <c r="F39" s="8"/>
      <c r="G39" s="8">
        <v>0</v>
      </c>
      <c r="H39" s="8"/>
      <c r="I39" s="8">
        <v>-204774300</v>
      </c>
      <c r="K39" s="6">
        <f t="shared" si="0"/>
        <v>3.7274239436464796E-3</v>
      </c>
      <c r="M39" s="8">
        <v>0</v>
      </c>
      <c r="N39" s="8"/>
      <c r="O39" s="8">
        <v>-528888101</v>
      </c>
      <c r="P39" s="8"/>
      <c r="Q39" s="8">
        <v>0</v>
      </c>
      <c r="R39" s="8"/>
      <c r="S39" s="8">
        <v>-528888101</v>
      </c>
      <c r="U39" s="6">
        <f t="shared" si="1"/>
        <v>-7.3202737205608779E-3</v>
      </c>
    </row>
    <row r="40" spans="1:21" ht="21" x14ac:dyDescent="0.25">
      <c r="A40" s="2" t="s">
        <v>33</v>
      </c>
      <c r="C40" s="8">
        <v>0</v>
      </c>
      <c r="D40" s="8"/>
      <c r="E40" s="8">
        <v>-199095789</v>
      </c>
      <c r="F40" s="8"/>
      <c r="G40" s="8">
        <v>0</v>
      </c>
      <c r="H40" s="8"/>
      <c r="I40" s="8">
        <v>-199095789</v>
      </c>
      <c r="K40" s="6">
        <f t="shared" si="0"/>
        <v>3.6240602995482704E-3</v>
      </c>
      <c r="M40" s="8">
        <v>0</v>
      </c>
      <c r="N40" s="8"/>
      <c r="O40" s="8">
        <v>-1214890633</v>
      </c>
      <c r="P40" s="8"/>
      <c r="Q40" s="8">
        <v>0</v>
      </c>
      <c r="R40" s="8"/>
      <c r="S40" s="8">
        <v>-1214890633</v>
      </c>
      <c r="U40" s="6">
        <f t="shared" si="1"/>
        <v>-1.6815148530077196E-2</v>
      </c>
    </row>
    <row r="41" spans="1:21" ht="21" x14ac:dyDescent="0.25">
      <c r="A41" s="2" t="s">
        <v>17</v>
      </c>
      <c r="C41" s="8">
        <v>0</v>
      </c>
      <c r="D41" s="8"/>
      <c r="E41" s="8">
        <v>-64931345</v>
      </c>
      <c r="F41" s="8"/>
      <c r="G41" s="8">
        <v>0</v>
      </c>
      <c r="H41" s="8"/>
      <c r="I41" s="8">
        <v>-64931345</v>
      </c>
      <c r="K41" s="6">
        <f t="shared" si="0"/>
        <v>1.181919069171132E-3</v>
      </c>
      <c r="M41" s="8">
        <v>0</v>
      </c>
      <c r="N41" s="8"/>
      <c r="O41" s="8">
        <v>-313364321</v>
      </c>
      <c r="P41" s="8"/>
      <c r="Q41" s="8">
        <v>0</v>
      </c>
      <c r="R41" s="8"/>
      <c r="S41" s="8">
        <v>-313364321</v>
      </c>
      <c r="U41" s="6">
        <f t="shared" si="1"/>
        <v>-4.3372361746094627E-3</v>
      </c>
    </row>
    <row r="42" spans="1:21" ht="21" x14ac:dyDescent="0.25">
      <c r="A42" s="2" t="s">
        <v>21</v>
      </c>
      <c r="C42" s="8">
        <v>0</v>
      </c>
      <c r="D42" s="8"/>
      <c r="E42" s="8">
        <v>-104419484</v>
      </c>
      <c r="F42" s="8"/>
      <c r="G42" s="8">
        <v>0</v>
      </c>
      <c r="H42" s="8"/>
      <c r="I42" s="8">
        <v>-104419484</v>
      </c>
      <c r="K42" s="6">
        <f t="shared" si="0"/>
        <v>1.9007057274512012E-3</v>
      </c>
      <c r="M42" s="8">
        <v>0</v>
      </c>
      <c r="N42" s="8"/>
      <c r="O42" s="8">
        <v>-579159374</v>
      </c>
      <c r="P42" s="8"/>
      <c r="Q42" s="8">
        <v>0</v>
      </c>
      <c r="R42" s="8"/>
      <c r="S42" s="8">
        <v>-579159374</v>
      </c>
      <c r="U42" s="6">
        <f t="shared" si="1"/>
        <v>-8.0160720906607974E-3</v>
      </c>
    </row>
    <row r="43" spans="1:21" ht="19.5" thickBot="1" x14ac:dyDescent="0.3">
      <c r="C43" s="9">
        <f>SUM(C8:C42)</f>
        <v>0</v>
      </c>
      <c r="D43" s="8"/>
      <c r="E43" s="9">
        <f>SUM(E8:E42)</f>
        <v>-63508188732</v>
      </c>
      <c r="F43" s="8"/>
      <c r="G43" s="9">
        <f>SUM(G8:G42)</f>
        <v>8570971207</v>
      </c>
      <c r="H43" s="8"/>
      <c r="I43" s="9">
        <f>SUM(I8:I42)</f>
        <v>-54937217525</v>
      </c>
      <c r="K43" s="7">
        <f>SUM(K8:K42)</f>
        <v>0.99999999999999967</v>
      </c>
      <c r="M43" s="9">
        <f>SUM(M8:M42)</f>
        <v>34480853171</v>
      </c>
      <c r="N43" s="8"/>
      <c r="O43" s="9">
        <f>SUM(O8:O42)</f>
        <v>34450019020</v>
      </c>
      <c r="P43" s="8"/>
      <c r="Q43" s="9">
        <f>SUM(Q8:Q42)</f>
        <v>3318898950</v>
      </c>
      <c r="R43" s="8"/>
      <c r="S43" s="9">
        <f>SUM(S8:S42)</f>
        <v>72249771141</v>
      </c>
      <c r="U43" s="7">
        <f>SUM(U8:U42)</f>
        <v>1.0000000000000002</v>
      </c>
    </row>
    <row r="44" spans="1:21" ht="19.5" thickTop="1" x14ac:dyDescent="0.25"/>
  </sheetData>
  <sheetProtection algorithmName="SHA-512" hashValue="1WuZZqIz10hoUv7u+fnHdENmEWzhKIIL39f+1mU7y4ihYt9MIlC9CeBi4kWUggG++yvwgKOFCidbeGJZD3sjeQ==" saltValue="VVGU/w7moRI8tTdbIeHDoA==" spinCount="100000" sheet="1" objects="1" scenarios="1"/>
  <mergeCells count="16">
    <mergeCell ref="A4:U4"/>
    <mergeCell ref="A3:U3"/>
    <mergeCell ref="A2:U2"/>
    <mergeCell ref="S7"/>
    <mergeCell ref="U7"/>
    <mergeCell ref="M6:U6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  <pageSetup paperSize="9" scale="3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12</vt:i4>
      </vt:variant>
    </vt:vector>
  </HeadingPairs>
  <TitlesOfParts>
    <vt:vector size="25" baseType="lpstr">
      <vt:lpstr>سهام</vt:lpstr>
      <vt:lpstr>تبعی</vt:lpstr>
      <vt:lpstr>اوراق مشارکت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جمع درآمدها</vt:lpstr>
      <vt:lpstr>'اوراق مشارکت'!Print_Area</vt:lpstr>
      <vt:lpstr>تبعی!Print_Area</vt:lpstr>
      <vt:lpstr>'جمع درآمدها'!Print_Area</vt:lpstr>
      <vt:lpstr>'درآمد سپرده بانکی'!Print_Area</vt:lpstr>
      <vt:lpstr>'درآمد سود سهام'!Print_Area</vt:lpstr>
      <vt:lpstr>'درآمد ناشی از تغییر قیمت اوراق'!Print_Area</vt:lpstr>
      <vt:lpstr>'درآمد ناشی از فروش'!Print_Area</vt:lpstr>
      <vt:lpstr>سپرده!Print_Area</vt:lpstr>
      <vt:lpstr>'سرمایه‌گذاری در اوراق بهادار'!Print_Area</vt:lpstr>
      <vt:lpstr>'سرمایه‌گذاری در سهام'!Print_Area</vt:lpstr>
      <vt:lpstr>'سود اوراق بهادار و سپرده بانکی'!Print_Area</vt:lpstr>
      <vt:lpstr>سهام!Print_Area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Yaser 2081. Mahmoudijam</dc:creator>
  <cp:lastModifiedBy>آقای محمودی جم</cp:lastModifiedBy>
  <dcterms:created xsi:type="dcterms:W3CDTF">2021-12-27T14:01:24Z</dcterms:created>
  <dcterms:modified xsi:type="dcterms:W3CDTF">2021-12-29T11:52:10Z</dcterms:modified>
</cp:coreProperties>
</file>