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10\"/>
    </mc:Choice>
  </mc:AlternateContent>
  <bookViews>
    <workbookView xWindow="0" yWindow="0" windowWidth="28800" windowHeight="12435" firstSheet="6" activeTab="12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4" hidden="1">'سود اوراق بهادار و سپرده بانکی'!$A$7:$T$39</definedName>
    <definedName name="_xlnm.Print_Area" localSheetId="2">'اوراق مشارکت'!$A$1:$AK$16</definedName>
    <definedName name="_xlnm.Print_Area" localSheetId="1">تبعی!$A$1:$Q$11</definedName>
    <definedName name="_xlnm.Print_Area" localSheetId="12">'جمع درآمدها'!$A$1:$G$11</definedName>
    <definedName name="_xlnm.Print_Area" localSheetId="10">'درآمد سپرده بانکی'!$A$1:$K$33</definedName>
    <definedName name="_xlnm.Print_Area" localSheetId="5">'درآمد سود سهام'!$A$1:$S$37</definedName>
    <definedName name="_xlnm.Print_Area" localSheetId="6">'درآمد ناشی از تغییر قیمت اوراق'!$A$1:$Q$48</definedName>
    <definedName name="_xlnm.Print_Area" localSheetId="7">'درآمد ناشی از فروش'!$A$1:$Q$20</definedName>
    <definedName name="_xlnm.Print_Area" localSheetId="11">'سایر درآمدها'!$A$1:$F$12</definedName>
    <definedName name="_xlnm.Print_Area" localSheetId="3">سپرده!$A$1:$S$27</definedName>
    <definedName name="_xlnm.Print_Area" localSheetId="9">'سرمایه‌گذاری در اوراق بهادار'!$A$1:$Q$19</definedName>
    <definedName name="_xlnm.Print_Area" localSheetId="8">'سرمایه‌گذاری در سهام'!$A$1:$U$45</definedName>
    <definedName name="_xlnm.Print_Area" localSheetId="4">'سود اوراق بهادار و سپرده بانکی'!$A$1:$S$41</definedName>
    <definedName name="_xlnm.Print_Area" localSheetId="0">سهام!$A$1:$Y$45</definedName>
  </definedNames>
  <calcPr calcId="152511"/>
</workbook>
</file>

<file path=xl/calcChain.xml><?xml version="1.0" encoding="utf-8"?>
<calcChain xmlns="http://schemas.openxmlformats.org/spreadsheetml/2006/main">
  <c r="E19" i="10" l="1"/>
  <c r="G19" i="10"/>
  <c r="I19" i="10"/>
  <c r="E33" i="13" l="1"/>
  <c r="I33" i="13"/>
  <c r="G8" i="15"/>
  <c r="G9" i="15"/>
  <c r="G7" i="15"/>
  <c r="G10" i="15" s="1"/>
  <c r="C10" i="15"/>
  <c r="E8" i="15" s="1"/>
  <c r="E7" i="15" l="1"/>
  <c r="E9" i="15"/>
  <c r="C18" i="12"/>
  <c r="E18" i="12"/>
  <c r="G18" i="12"/>
  <c r="I18" i="12"/>
  <c r="K18" i="12"/>
  <c r="M18" i="12"/>
  <c r="O18" i="12"/>
  <c r="U18" i="11"/>
  <c r="U21" i="11"/>
  <c r="U22" i="11"/>
  <c r="U26" i="11"/>
  <c r="U37" i="11"/>
  <c r="U38" i="11"/>
  <c r="U42" i="11"/>
  <c r="K17" i="11"/>
  <c r="C44" i="11"/>
  <c r="E44" i="11"/>
  <c r="G44" i="11"/>
  <c r="I44" i="11"/>
  <c r="K10" i="11" s="1"/>
  <c r="M44" i="11"/>
  <c r="O44" i="11"/>
  <c r="Q44" i="11"/>
  <c r="S44" i="11"/>
  <c r="U15" i="11" s="1"/>
  <c r="C19" i="10"/>
  <c r="K19" i="10"/>
  <c r="M19" i="10"/>
  <c r="O19" i="10"/>
  <c r="Q19" i="10"/>
  <c r="I47" i="9"/>
  <c r="C47" i="9"/>
  <c r="E47" i="9"/>
  <c r="G47" i="9"/>
  <c r="K47" i="9"/>
  <c r="M47" i="9"/>
  <c r="O47" i="9"/>
  <c r="Q47" i="9"/>
  <c r="E35" i="8"/>
  <c r="G35" i="8"/>
  <c r="I35" i="8"/>
  <c r="K35" i="8"/>
  <c r="M35" i="8"/>
  <c r="O35" i="8"/>
  <c r="Q35" i="8"/>
  <c r="S35" i="8"/>
  <c r="Q40" i="7"/>
  <c r="K40" i="7"/>
  <c r="I40" i="7"/>
  <c r="M40" i="7"/>
  <c r="O40" i="7"/>
  <c r="S40" i="7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8" i="6"/>
  <c r="K25" i="6"/>
  <c r="M25" i="6"/>
  <c r="O25" i="6"/>
  <c r="Q25" i="6"/>
  <c r="AK10" i="3"/>
  <c r="AK11" i="3"/>
  <c r="AK12" i="3"/>
  <c r="AK13" i="3"/>
  <c r="AK14" i="3"/>
  <c r="AK9" i="3"/>
  <c r="AK15" i="3" s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9" i="1"/>
  <c r="Q15" i="3"/>
  <c r="S15" i="3"/>
  <c r="U15" i="3"/>
  <c r="W15" i="3"/>
  <c r="AA15" i="3"/>
  <c r="Y15" i="3"/>
  <c r="AC15" i="3"/>
  <c r="AE15" i="3"/>
  <c r="AG15" i="3"/>
  <c r="AI15" i="3"/>
  <c r="C43" i="1"/>
  <c r="E43" i="1"/>
  <c r="G43" i="1"/>
  <c r="I43" i="1"/>
  <c r="K43" i="1"/>
  <c r="M43" i="1"/>
  <c r="O43" i="1"/>
  <c r="Q43" i="1"/>
  <c r="S43" i="1"/>
  <c r="U43" i="1"/>
  <c r="W43" i="1"/>
  <c r="S25" i="6" l="1"/>
  <c r="K9" i="11"/>
  <c r="U14" i="11"/>
  <c r="Y43" i="1"/>
  <c r="K41" i="11"/>
  <c r="U34" i="11"/>
  <c r="U13" i="11"/>
  <c r="K33" i="11"/>
  <c r="U30" i="11"/>
  <c r="U10" i="11"/>
  <c r="K25" i="11"/>
  <c r="U29" i="11"/>
  <c r="K40" i="11"/>
  <c r="K24" i="11"/>
  <c r="K39" i="11"/>
  <c r="K31" i="11"/>
  <c r="K23" i="11"/>
  <c r="K15" i="11"/>
  <c r="U8" i="11"/>
  <c r="U36" i="11"/>
  <c r="U28" i="11"/>
  <c r="U20" i="11"/>
  <c r="U12" i="11"/>
  <c r="K32" i="11"/>
  <c r="K16" i="11"/>
  <c r="K38" i="11"/>
  <c r="K30" i="11"/>
  <c r="K22" i="11"/>
  <c r="K14" i="11"/>
  <c r="U43" i="11"/>
  <c r="U35" i="11"/>
  <c r="U27" i="11"/>
  <c r="U19" i="11"/>
  <c r="U11" i="11"/>
  <c r="K29" i="11"/>
  <c r="K8" i="11"/>
  <c r="K36" i="11"/>
  <c r="K28" i="11"/>
  <c r="K20" i="11"/>
  <c r="K12" i="11"/>
  <c r="U41" i="11"/>
  <c r="U33" i="11"/>
  <c r="U25" i="11"/>
  <c r="U17" i="11"/>
  <c r="U9" i="11"/>
  <c r="K37" i="11"/>
  <c r="K13" i="11"/>
  <c r="K43" i="11"/>
  <c r="K35" i="11"/>
  <c r="K27" i="11"/>
  <c r="K19" i="11"/>
  <c r="K11" i="11"/>
  <c r="U40" i="11"/>
  <c r="U32" i="11"/>
  <c r="U24" i="11"/>
  <c r="U16" i="11"/>
  <c r="K21" i="11"/>
  <c r="K42" i="11"/>
  <c r="K34" i="11"/>
  <c r="K26" i="11"/>
  <c r="K18" i="11"/>
  <c r="U39" i="11"/>
  <c r="U31" i="11"/>
  <c r="U23" i="11"/>
  <c r="E10" i="15"/>
  <c r="K44" i="11" l="1"/>
  <c r="U44" i="11"/>
  <c r="Q18" i="12"/>
</calcChain>
</file>

<file path=xl/sharedStrings.xml><?xml version="1.0" encoding="utf-8"?>
<sst xmlns="http://schemas.openxmlformats.org/spreadsheetml/2006/main" count="808" uniqueCount="214">
  <si>
    <t>صندوق سرمایه‌گذاری پاداش سهامداری توسعه یکم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</si>
  <si>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</si>
  <si>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</si>
  <si>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</si>
  <si>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</si>
  <si>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</si>
  <si>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</si>
  <si>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</si>
  <si>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</si>
  <si>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</si>
  <si>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</si>
  <si>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</si>
  <si>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</si>
  <si>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</si>
  <si>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</si>
  <si>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</si>
  <si>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</si>
  <si>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</si>
  <si>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</si>
  <si>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</si>
  <si>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</si>
  <si>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</si>
  <si>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</si>
  <si>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</si>
  <si>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</si>
  <si>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</si>
  <si>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</si>
  <si>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سامانه ی نرم افزاری نگین</t>
  </si>
  <si>
    <t>توسعه مولد نیروگاهی جهرم</t>
  </si>
  <si>
    <t>تولیدی فولاد سپید فراب کویر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</si>
  <si>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</si>
  <si>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</si>
  <si>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</si>
  <si>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</si>
  <si>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</si>
  <si>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</si>
  <si>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</si>
  <si>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</si>
  <si>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</si>
  <si>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</si>
  <si>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</si>
  <si>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</si>
  <si>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</si>
  <si>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</si>
  <si>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</si>
  <si>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</si>
  <si>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</si>
  <si>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</si>
  <si>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ذوب آهن اصفهان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</si>
  <si>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</si>
  <si>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</si>
  <si>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</si>
  <si>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</si>
  <si>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</si>
  <si>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</si>
  <si>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</si>
  <si>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</si>
  <si>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</si>
  <si>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</si>
  <si>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</si>
  <si>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</si>
  <si>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</si>
  <si>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</si>
  <si>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</si>
  <si>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</si>
  <si>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</si>
  <si>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</si>
  <si>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</si>
  <si>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</si>
  <si>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</si>
  <si>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</si>
  <si>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</si>
  <si>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</si>
  <si>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</si>
  <si>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</si>
  <si>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</si>
  <si>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</si>
  <si>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</si>
  <si>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</si>
  <si>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</si>
  <si>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</si>
  <si>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</si>
  <si>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</si>
  <si>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</si>
  <si>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</si>
  <si>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</si>
  <si>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</si>
  <si>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</si>
  <si>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</si>
  <si>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</si>
  <si>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</si>
  <si>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</si>
  <si>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</si>
  <si>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</si>
  <si>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</si>
  <si>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</si>
  <si>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</si>
  <si>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</si>
  <si>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</si>
  <si>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</si>
  <si>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</si>
  <si>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</si>
  <si>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</si>
  <si>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</si>
  <si>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</si>
  <si>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</si>
  <si>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</si>
  <si>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</si>
  <si>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</si>
  <si>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</si>
  <si>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</si>
  <si>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</si>
  <si>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</si>
  <si>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</si>
  <si>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</si>
  <si>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تجارت تخصصی بورس</t>
  </si>
  <si>
    <t>6174843196</t>
  </si>
  <si>
    <t>سپرده بلند مدت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</si>
  <si>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</si>
  <si>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</si>
  <si>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</si>
  <si>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</si>
  <si>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</si>
  <si>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</si>
  <si>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</si>
  <si>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147-850-6753197-1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</si>
  <si>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</si>
  <si>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</si>
  <si>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</si>
  <si>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</si>
  <si>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</si>
  <si>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308-9012-14069480-1</t>
  </si>
  <si>
    <t>1400/07/28</t>
  </si>
  <si>
    <t>147-283-6753197-1</t>
  </si>
  <si>
    <t>1400/09/24</t>
  </si>
  <si>
    <t>308-9012-14069480-2</t>
  </si>
  <si>
    <t>1400/09/29</t>
  </si>
  <si>
    <t>147-283-6753197-2</t>
  </si>
  <si>
    <t>1400/10/14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</si>
  <si>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</si>
  <si>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</si>
  <si>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</si>
  <si>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</si>
  <si>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</si>
  <si>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</si>
  <si>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</si>
  <si>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</si>
  <si>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</si>
  <si>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</si>
  <si>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</si>
  <si>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</si>
  <si>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صکوک مرابحه سایپا412-3ماهه 16%</t>
  </si>
  <si>
    <t>1401/12/20</t>
  </si>
  <si>
    <t>مرابحه سلامت6واجدشرایط خاص1400</t>
  </si>
  <si>
    <t>1400/09/22</t>
  </si>
  <si>
    <t>بانک آینده مرکزی</t>
  </si>
  <si>
    <t>بانک ایران زمین شیخ بهایی</t>
  </si>
  <si>
    <t>بانک پارسیان اوین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</si>
  <si>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</si>
  <si>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</si>
  <si>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</si>
  <si>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</si>
  <si>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</si>
  <si>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</si>
  <si>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</si>
  <si>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</si>
  <si>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</si>
  <si>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1400/07/14</t>
  </si>
  <si>
    <t>1400/04/29</t>
  </si>
  <si>
    <t>1400/10/19</t>
  </si>
  <si>
    <t>1400/04/28</t>
  </si>
  <si>
    <t>1400/04/12</t>
  </si>
  <si>
    <t>1400/07/25</t>
  </si>
  <si>
    <t>1400/05/31</t>
  </si>
  <si>
    <t>1400/04/02</t>
  </si>
  <si>
    <t>1400/05/13</t>
  </si>
  <si>
    <t>1399/12/16</t>
  </si>
  <si>
    <t>1400/04/19</t>
  </si>
  <si>
    <t>1400/02/20</t>
  </si>
  <si>
    <t>1400/04/06</t>
  </si>
  <si>
    <t>1400/07/27</t>
  </si>
  <si>
    <t>1400/02/22</t>
  </si>
  <si>
    <t>بهای فروش</t>
  </si>
  <si>
    <t>ارزش دفتری</t>
  </si>
  <si>
    <t>سود و زیان ناشی از تغییر قیمت</t>
  </si>
  <si>
    <t>سپید ماکیان</t>
  </si>
  <si>
    <t>سود و زیان ناشی از فروش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</si>
  <si>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</si>
  <si>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</si>
  <si>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</si>
  <si>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</si>
  <si>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</si>
  <si>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</si>
  <si>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</si>
  <si>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</si>
  <si>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</si>
  <si>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</si>
  <si>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</si>
  <si>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0203406678007</t>
  </si>
  <si>
    <t>107-985-1285376-1</t>
  </si>
  <si>
    <t>109-985-1285376-1</t>
  </si>
  <si>
    <t>109-840-1285376-1</t>
  </si>
  <si>
    <t>47000991167603</t>
  </si>
  <si>
    <t>155-1197-654551-4</t>
  </si>
  <si>
    <t>155-1197-654551-5</t>
  </si>
  <si>
    <t>155-1197-654551-6</t>
  </si>
  <si>
    <t>964330158</t>
  </si>
  <si>
    <t>308-420-14069480-1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</si>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</sst>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);\(#,##0\);\-"/>
  </numFmts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rightToLeft="1" view="pageBreakPreview" zoomScale="60" zoomScaleNormal="100" workbookViewId="0">
      <selection activeCell="Y26" sqref="Y26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5" bestFit="1" customWidth="1"/>
    <col min="26" max="26" width="1" style="1" customWidth="1"/>
    <col min="27" max="27" width="9.140625" style="1" customWidth="1"/>
    <col min="28" max="16384" width="9.140625" style="1"/>
  </cols>
  <sheetData>
    <row r="2" spans="1:34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AH2" s="3">
        <v>5952823584951</v>
      </c>
    </row>
    <row r="3" spans="1:34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34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34" ht="30" x14ac:dyDescent="0.25">
      <c r="A6" s="17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34" ht="30" x14ac:dyDescent="0.25">
      <c r="A7" s="17" t="s">
        <v>3</v>
      </c>
      <c r="C7" s="17" t="s">
        <v>7</v>
      </c>
      <c r="E7" s="17" t="s">
        <v>8</v>
      </c>
      <c r="G7" s="17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4" t="s">
        <v>13</v>
      </c>
    </row>
    <row r="8" spans="1:34" ht="30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5" t="s">
        <v>13</v>
      </c>
    </row>
    <row r="9" spans="1:34" ht="21" x14ac:dyDescent="0.25">
      <c r="A9" s="2" t="s">
        <v>15</v>
      </c>
      <c r="C9" s="9">
        <v>6290000</v>
      </c>
      <c r="D9" s="9"/>
      <c r="E9" s="9">
        <v>199767895368</v>
      </c>
      <c r="F9" s="9"/>
      <c r="G9" s="9">
        <v>130847626561.5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6290000</v>
      </c>
      <c r="R9" s="9"/>
      <c r="S9" s="9">
        <v>17900</v>
      </c>
      <c r="T9" s="9"/>
      <c r="U9" s="9">
        <v>199767895368</v>
      </c>
      <c r="V9" s="9"/>
      <c r="W9" s="9">
        <v>111921083550</v>
      </c>
      <c r="Y9" s="7">
        <f>W9/$AH$2</f>
        <v>1.8801343925753389E-2</v>
      </c>
    </row>
    <row r="10" spans="1:34" ht="21" x14ac:dyDescent="0.25">
      <c r="A10" s="2" t="s">
        <v>16</v>
      </c>
      <c r="C10" s="9">
        <v>100000</v>
      </c>
      <c r="D10" s="9"/>
      <c r="E10" s="9">
        <v>4985722913</v>
      </c>
      <c r="F10" s="9"/>
      <c r="G10" s="9">
        <v>2371505085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100000</v>
      </c>
      <c r="R10" s="9"/>
      <c r="S10" s="9">
        <v>22600</v>
      </c>
      <c r="T10" s="9"/>
      <c r="U10" s="9">
        <v>4985722913</v>
      </c>
      <c r="V10" s="9"/>
      <c r="W10" s="9">
        <v>2246553000</v>
      </c>
      <c r="Y10" s="7">
        <f t="shared" ref="Y10:Y42" si="0">W10/$AH$2</f>
        <v>3.7739284021105291E-4</v>
      </c>
    </row>
    <row r="11" spans="1:34" ht="21" x14ac:dyDescent="0.25">
      <c r="A11" s="2" t="s">
        <v>17</v>
      </c>
      <c r="C11" s="9">
        <v>355000</v>
      </c>
      <c r="D11" s="9"/>
      <c r="E11" s="9">
        <v>1237547277</v>
      </c>
      <c r="F11" s="9"/>
      <c r="G11" s="9">
        <v>657076990.5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355000</v>
      </c>
      <c r="R11" s="9"/>
      <c r="S11" s="9">
        <v>1950</v>
      </c>
      <c r="T11" s="9"/>
      <c r="U11" s="9">
        <v>1237547277</v>
      </c>
      <c r="V11" s="9"/>
      <c r="W11" s="9">
        <v>688131112.5</v>
      </c>
      <c r="Y11" s="7">
        <f t="shared" si="0"/>
        <v>1.1559743081243424E-4</v>
      </c>
    </row>
    <row r="12" spans="1:34" ht="21" x14ac:dyDescent="0.25">
      <c r="A12" s="2" t="s">
        <v>18</v>
      </c>
      <c r="C12" s="9">
        <v>830000</v>
      </c>
      <c r="D12" s="9"/>
      <c r="E12" s="9">
        <v>2826893521</v>
      </c>
      <c r="F12" s="9"/>
      <c r="G12" s="9">
        <v>1530489082.5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830000</v>
      </c>
      <c r="R12" s="9"/>
      <c r="S12" s="9">
        <v>1747</v>
      </c>
      <c r="T12" s="9"/>
      <c r="U12" s="9">
        <v>2826893521</v>
      </c>
      <c r="V12" s="9"/>
      <c r="W12" s="9">
        <v>1441382440.5</v>
      </c>
      <c r="Y12" s="7">
        <f t="shared" si="0"/>
        <v>2.4213424435151721E-4</v>
      </c>
    </row>
    <row r="13" spans="1:34" ht="21" x14ac:dyDescent="0.25">
      <c r="A13" s="2" t="s">
        <v>19</v>
      </c>
      <c r="C13" s="9">
        <v>350000</v>
      </c>
      <c r="D13" s="9"/>
      <c r="E13" s="9">
        <v>1456137769</v>
      </c>
      <c r="F13" s="9"/>
      <c r="G13" s="9">
        <v>597722265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350000</v>
      </c>
      <c r="R13" s="9"/>
      <c r="S13" s="9">
        <v>1833</v>
      </c>
      <c r="T13" s="9"/>
      <c r="U13" s="9">
        <v>1456137769</v>
      </c>
      <c r="V13" s="9"/>
      <c r="W13" s="9">
        <v>637732777.5</v>
      </c>
      <c r="Y13" s="7">
        <f t="shared" si="0"/>
        <v>1.0713114010504469E-4</v>
      </c>
    </row>
    <row r="14" spans="1:34" ht="21" x14ac:dyDescent="0.25">
      <c r="A14" s="2" t="s">
        <v>20</v>
      </c>
      <c r="C14" s="9">
        <v>242500</v>
      </c>
      <c r="D14" s="9"/>
      <c r="E14" s="9">
        <v>1439509450</v>
      </c>
      <c r="F14" s="9"/>
      <c r="G14" s="9">
        <v>714252261.375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242500</v>
      </c>
      <c r="R14" s="9"/>
      <c r="S14" s="9">
        <v>2869</v>
      </c>
      <c r="T14" s="9"/>
      <c r="U14" s="9">
        <v>1439509450</v>
      </c>
      <c r="V14" s="9"/>
      <c r="W14" s="9">
        <v>691592891.625</v>
      </c>
      <c r="Y14" s="7">
        <f t="shared" si="0"/>
        <v>1.161789664611223E-4</v>
      </c>
    </row>
    <row r="15" spans="1:34" ht="21" x14ac:dyDescent="0.25">
      <c r="A15" s="2" t="s">
        <v>21</v>
      </c>
      <c r="C15" s="9">
        <v>390500</v>
      </c>
      <c r="D15" s="9"/>
      <c r="E15" s="9">
        <v>2129882534</v>
      </c>
      <c r="F15" s="9"/>
      <c r="G15" s="9">
        <v>732877279.20000005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390500</v>
      </c>
      <c r="R15" s="9"/>
      <c r="S15" s="9">
        <v>1740</v>
      </c>
      <c r="T15" s="9"/>
      <c r="U15" s="9">
        <v>2129882534</v>
      </c>
      <c r="V15" s="9"/>
      <c r="W15" s="9">
        <v>675427153.5</v>
      </c>
      <c r="Y15" s="7">
        <f t="shared" si="0"/>
        <v>1.1346332439743546E-4</v>
      </c>
    </row>
    <row r="16" spans="1:34" ht="21" x14ac:dyDescent="0.25">
      <c r="A16" s="2" t="s">
        <v>22</v>
      </c>
      <c r="C16" s="9">
        <v>2201999</v>
      </c>
      <c r="D16" s="9"/>
      <c r="E16" s="9">
        <v>10006384735</v>
      </c>
      <c r="F16" s="9"/>
      <c r="G16" s="9">
        <v>3985981629.9349499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2201999</v>
      </c>
      <c r="R16" s="9"/>
      <c r="S16" s="9">
        <v>1721</v>
      </c>
      <c r="T16" s="9"/>
      <c r="U16" s="9">
        <v>10006384735</v>
      </c>
      <c r="V16" s="9"/>
      <c r="W16" s="9">
        <v>3767091919.3399501</v>
      </c>
      <c r="Y16" s="7">
        <f t="shared" si="0"/>
        <v>6.3282438419027306E-4</v>
      </c>
    </row>
    <row r="17" spans="1:25" ht="21" x14ac:dyDescent="0.25">
      <c r="A17" s="2" t="s">
        <v>23</v>
      </c>
      <c r="C17" s="9">
        <v>184598</v>
      </c>
      <c r="D17" s="9"/>
      <c r="E17" s="9">
        <v>1979585329</v>
      </c>
      <c r="F17" s="9"/>
      <c r="G17" s="9">
        <v>1055122940.925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184598</v>
      </c>
      <c r="R17" s="9"/>
      <c r="S17" s="9">
        <v>5430</v>
      </c>
      <c r="T17" s="9"/>
      <c r="U17" s="9">
        <v>1979585329</v>
      </c>
      <c r="V17" s="9"/>
      <c r="W17" s="9">
        <v>996403055.51699996</v>
      </c>
      <c r="Y17" s="7">
        <f t="shared" si="0"/>
        <v>1.6738326632691599E-4</v>
      </c>
    </row>
    <row r="18" spans="1:25" ht="21" x14ac:dyDescent="0.25">
      <c r="A18" s="2" t="s">
        <v>24</v>
      </c>
      <c r="C18" s="9">
        <v>260793</v>
      </c>
      <c r="D18" s="9"/>
      <c r="E18" s="9">
        <v>2358857445</v>
      </c>
      <c r="F18" s="9"/>
      <c r="G18" s="9">
        <v>1045520088.8944499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260793</v>
      </c>
      <c r="R18" s="9"/>
      <c r="S18" s="9">
        <v>3621</v>
      </c>
      <c r="T18" s="9"/>
      <c r="U18" s="9">
        <v>2358857445</v>
      </c>
      <c r="V18" s="9"/>
      <c r="W18" s="9">
        <v>938712680.85465002</v>
      </c>
      <c r="Y18" s="7">
        <f t="shared" si="0"/>
        <v>1.5769200404792055E-4</v>
      </c>
    </row>
    <row r="19" spans="1:25" ht="21" x14ac:dyDescent="0.25">
      <c r="A19" s="2" t="s">
        <v>25</v>
      </c>
      <c r="C19" s="9">
        <v>1400000</v>
      </c>
      <c r="D19" s="9"/>
      <c r="E19" s="9">
        <v>42569677371</v>
      </c>
      <c r="F19" s="9"/>
      <c r="G19" s="9">
        <v>29642571000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1400000</v>
      </c>
      <c r="R19" s="9"/>
      <c r="S19" s="9">
        <v>23700</v>
      </c>
      <c r="T19" s="9"/>
      <c r="U19" s="9">
        <v>42569677371</v>
      </c>
      <c r="V19" s="9"/>
      <c r="W19" s="9">
        <v>32982579000</v>
      </c>
      <c r="Y19" s="7">
        <f t="shared" si="0"/>
        <v>5.5406612558419185E-3</v>
      </c>
    </row>
    <row r="20" spans="1:25" ht="21" x14ac:dyDescent="0.25">
      <c r="A20" s="2" t="s">
        <v>26</v>
      </c>
      <c r="C20" s="9">
        <v>500000</v>
      </c>
      <c r="D20" s="9"/>
      <c r="E20" s="9">
        <v>42461728116</v>
      </c>
      <c r="F20" s="9"/>
      <c r="G20" s="9">
        <v>60622139250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500000</v>
      </c>
      <c r="R20" s="9"/>
      <c r="S20" s="9">
        <v>116500</v>
      </c>
      <c r="T20" s="9"/>
      <c r="U20" s="9">
        <v>42461728116</v>
      </c>
      <c r="V20" s="9"/>
      <c r="W20" s="9">
        <v>57903412500</v>
      </c>
      <c r="Y20" s="7">
        <f t="shared" si="0"/>
        <v>9.7270499744662973E-3</v>
      </c>
    </row>
    <row r="21" spans="1:25" ht="21" x14ac:dyDescent="0.25">
      <c r="A21" s="2" t="s">
        <v>27</v>
      </c>
      <c r="C21" s="9">
        <v>325804</v>
      </c>
      <c r="D21" s="9"/>
      <c r="E21" s="9">
        <v>2488141700</v>
      </c>
      <c r="F21" s="9"/>
      <c r="G21" s="9">
        <v>6078630935.1077995</v>
      </c>
      <c r="H21" s="9"/>
      <c r="I21" s="9">
        <v>0</v>
      </c>
      <c r="J21" s="9"/>
      <c r="K21" s="9">
        <v>0</v>
      </c>
      <c r="L21" s="9"/>
      <c r="M21" s="9">
        <v>-325804</v>
      </c>
      <c r="N21" s="9"/>
      <c r="O21" s="9">
        <v>7335552820</v>
      </c>
      <c r="P21" s="9"/>
      <c r="Q21" s="9">
        <v>0</v>
      </c>
      <c r="R21" s="9"/>
      <c r="S21" s="9">
        <v>0</v>
      </c>
      <c r="T21" s="9"/>
      <c r="U21" s="9">
        <v>0</v>
      </c>
      <c r="V21" s="9"/>
      <c r="W21" s="9">
        <v>0</v>
      </c>
      <c r="Y21" s="7">
        <f t="shared" si="0"/>
        <v>0</v>
      </c>
    </row>
    <row r="22" spans="1:25" ht="21" x14ac:dyDescent="0.25">
      <c r="A22" s="2" t="s">
        <v>28</v>
      </c>
      <c r="C22" s="9">
        <v>544352</v>
      </c>
      <c r="D22" s="9"/>
      <c r="E22" s="9">
        <v>2621161726</v>
      </c>
      <c r="F22" s="9"/>
      <c r="G22" s="9">
        <v>1001600358.4656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544352</v>
      </c>
      <c r="R22" s="9"/>
      <c r="S22" s="9">
        <v>1810</v>
      </c>
      <c r="T22" s="9"/>
      <c r="U22" s="9">
        <v>2621161726</v>
      </c>
      <c r="V22" s="9"/>
      <c r="W22" s="9">
        <v>979414721.13600004</v>
      </c>
      <c r="Y22" s="7">
        <f t="shared" si="0"/>
        <v>1.6452943836803825E-4</v>
      </c>
    </row>
    <row r="23" spans="1:25" ht="21" x14ac:dyDescent="0.25">
      <c r="A23" s="2" t="s">
        <v>29</v>
      </c>
      <c r="C23" s="9">
        <v>22816676</v>
      </c>
      <c r="D23" s="9"/>
      <c r="E23" s="9">
        <v>137007078216</v>
      </c>
      <c r="F23" s="9"/>
      <c r="G23" s="9">
        <v>145293952878.58701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22816676</v>
      </c>
      <c r="R23" s="9"/>
      <c r="S23" s="9">
        <v>6538</v>
      </c>
      <c r="T23" s="9"/>
      <c r="U23" s="9">
        <v>137007078216</v>
      </c>
      <c r="V23" s="9"/>
      <c r="W23" s="9">
        <v>148287833893.25601</v>
      </c>
      <c r="Y23" s="7">
        <f t="shared" si="0"/>
        <v>2.4910503692421558E-2</v>
      </c>
    </row>
    <row r="24" spans="1:25" ht="21" x14ac:dyDescent="0.25">
      <c r="A24" s="2" t="s">
        <v>30</v>
      </c>
      <c r="C24" s="9">
        <v>1394767</v>
      </c>
      <c r="D24" s="9"/>
      <c r="E24" s="9">
        <v>4654374251</v>
      </c>
      <c r="F24" s="9"/>
      <c r="G24" s="9">
        <v>6580177775.1170998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1394767</v>
      </c>
      <c r="R24" s="9"/>
      <c r="S24" s="9">
        <v>3668</v>
      </c>
      <c r="T24" s="9"/>
      <c r="U24" s="9">
        <v>4654374251</v>
      </c>
      <c r="V24" s="9"/>
      <c r="W24" s="9">
        <v>5085565124.1317997</v>
      </c>
      <c r="Y24" s="7">
        <f t="shared" si="0"/>
        <v>8.543114123167251E-4</v>
      </c>
    </row>
    <row r="25" spans="1:25" ht="21" x14ac:dyDescent="0.25">
      <c r="A25" s="2" t="s">
        <v>31</v>
      </c>
      <c r="C25" s="9">
        <v>6734783</v>
      </c>
      <c r="D25" s="9"/>
      <c r="E25" s="9">
        <v>23874681537</v>
      </c>
      <c r="F25" s="9"/>
      <c r="G25" s="9">
        <v>15478171927.1388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6734783</v>
      </c>
      <c r="R25" s="9"/>
      <c r="S25" s="9">
        <v>2110</v>
      </c>
      <c r="T25" s="9"/>
      <c r="U25" s="9">
        <v>23874681537</v>
      </c>
      <c r="V25" s="9"/>
      <c r="W25" s="9">
        <v>14125840296.8265</v>
      </c>
      <c r="Y25" s="7">
        <f t="shared" si="0"/>
        <v>2.3729647108201302E-3</v>
      </c>
    </row>
    <row r="26" spans="1:25" ht="21" x14ac:dyDescent="0.25">
      <c r="A26" s="2" t="s">
        <v>32</v>
      </c>
      <c r="C26" s="9">
        <v>85000</v>
      </c>
      <c r="D26" s="9"/>
      <c r="E26" s="9">
        <v>1645857472</v>
      </c>
      <c r="F26" s="9"/>
      <c r="G26" s="9">
        <v>1222631797.5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85000</v>
      </c>
      <c r="R26" s="9"/>
      <c r="S26" s="9">
        <v>13200</v>
      </c>
      <c r="T26" s="9"/>
      <c r="U26" s="9">
        <v>1645857472</v>
      </c>
      <c r="V26" s="9"/>
      <c r="W26" s="9">
        <v>1115324100</v>
      </c>
      <c r="Y26" s="7">
        <f t="shared" si="0"/>
        <v>1.8736051624637231E-4</v>
      </c>
    </row>
    <row r="27" spans="1:25" ht="21" x14ac:dyDescent="0.25">
      <c r="A27" s="2" t="s">
        <v>33</v>
      </c>
      <c r="C27" s="9">
        <v>1362500</v>
      </c>
      <c r="D27" s="9"/>
      <c r="E27" s="9">
        <v>4678011702</v>
      </c>
      <c r="F27" s="9"/>
      <c r="G27" s="9">
        <v>2144004316.875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1362500</v>
      </c>
      <c r="R27" s="9"/>
      <c r="S27" s="9">
        <v>1582</v>
      </c>
      <c r="T27" s="9"/>
      <c r="U27" s="9">
        <v>4678011702</v>
      </c>
      <c r="V27" s="9"/>
      <c r="W27" s="9">
        <v>2142649923.75</v>
      </c>
      <c r="Y27" s="7">
        <f t="shared" si="0"/>
        <v>3.5993842135129172E-4</v>
      </c>
    </row>
    <row r="28" spans="1:25" ht="21" x14ac:dyDescent="0.25">
      <c r="A28" s="2" t="s">
        <v>34</v>
      </c>
      <c r="C28" s="9">
        <v>1775000</v>
      </c>
      <c r="D28" s="9"/>
      <c r="E28" s="9">
        <v>43410227737</v>
      </c>
      <c r="F28" s="9"/>
      <c r="G28" s="9">
        <v>17944342087.5</v>
      </c>
      <c r="H28" s="9"/>
      <c r="I28" s="9">
        <v>18675169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20450169</v>
      </c>
      <c r="R28" s="9"/>
      <c r="S28" s="9">
        <v>952</v>
      </c>
      <c r="T28" s="9"/>
      <c r="U28" s="9">
        <v>43410227737</v>
      </c>
      <c r="V28" s="9"/>
      <c r="W28" s="9">
        <v>19352722950.7164</v>
      </c>
      <c r="Y28" s="7">
        <f t="shared" si="0"/>
        <v>3.2510157028071409E-3</v>
      </c>
    </row>
    <row r="29" spans="1:25" ht="21" x14ac:dyDescent="0.25">
      <c r="A29" s="2" t="s">
        <v>35</v>
      </c>
      <c r="C29" s="9">
        <v>5342532</v>
      </c>
      <c r="D29" s="9"/>
      <c r="E29" s="9">
        <v>34085609513</v>
      </c>
      <c r="F29" s="9"/>
      <c r="G29" s="9">
        <v>26612137856.280602</v>
      </c>
      <c r="H29" s="9"/>
      <c r="I29" s="9">
        <v>2671266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8013798</v>
      </c>
      <c r="R29" s="9"/>
      <c r="S29" s="9">
        <v>3693</v>
      </c>
      <c r="T29" s="9"/>
      <c r="U29" s="9">
        <v>34085609513</v>
      </c>
      <c r="V29" s="9"/>
      <c r="W29" s="9">
        <v>29418866025.716702</v>
      </c>
      <c r="Y29" s="7">
        <f t="shared" si="0"/>
        <v>4.9420019938250627E-3</v>
      </c>
    </row>
    <row r="30" spans="1:25" ht="21" x14ac:dyDescent="0.25">
      <c r="A30" s="2" t="s">
        <v>36</v>
      </c>
      <c r="C30" s="9">
        <v>728201</v>
      </c>
      <c r="D30" s="9"/>
      <c r="E30" s="9">
        <v>5499186762</v>
      </c>
      <c r="F30" s="9"/>
      <c r="G30" s="9">
        <v>3807546753.303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728201</v>
      </c>
      <c r="R30" s="9"/>
      <c r="S30" s="9">
        <v>4880</v>
      </c>
      <c r="T30" s="9"/>
      <c r="U30" s="9">
        <v>5499186762</v>
      </c>
      <c r="V30" s="9"/>
      <c r="W30" s="9">
        <v>3532476835.7639999</v>
      </c>
      <c r="Y30" s="7">
        <f t="shared" si="0"/>
        <v>5.9341198094535453E-4</v>
      </c>
    </row>
    <row r="31" spans="1:25" ht="21" x14ac:dyDescent="0.25">
      <c r="A31" s="2" t="s">
        <v>37</v>
      </c>
      <c r="C31" s="9">
        <v>450000</v>
      </c>
      <c r="D31" s="9"/>
      <c r="E31" s="9">
        <v>3088010543</v>
      </c>
      <c r="F31" s="9"/>
      <c r="G31" s="9">
        <v>1525369725</v>
      </c>
      <c r="H31" s="9"/>
      <c r="I31" s="9">
        <v>0</v>
      </c>
      <c r="J31" s="9"/>
      <c r="K31" s="9">
        <v>0</v>
      </c>
      <c r="L31" s="9"/>
      <c r="M31" s="9">
        <v>-450000</v>
      </c>
      <c r="N31" s="9"/>
      <c r="O31" s="9">
        <v>1701450000</v>
      </c>
      <c r="P31" s="9"/>
      <c r="Q31" s="9">
        <v>0</v>
      </c>
      <c r="R31" s="9"/>
      <c r="S31" s="9">
        <v>0</v>
      </c>
      <c r="T31" s="9"/>
      <c r="U31" s="9">
        <v>0</v>
      </c>
      <c r="V31" s="9"/>
      <c r="W31" s="9">
        <v>0</v>
      </c>
      <c r="Y31" s="7">
        <f t="shared" si="0"/>
        <v>0</v>
      </c>
    </row>
    <row r="32" spans="1:25" ht="21" x14ac:dyDescent="0.25">
      <c r="A32" s="2" t="s">
        <v>38</v>
      </c>
      <c r="C32" s="9">
        <v>26238</v>
      </c>
      <c r="D32" s="9"/>
      <c r="E32" s="9">
        <v>406809951</v>
      </c>
      <c r="F32" s="9"/>
      <c r="G32" s="9">
        <v>267078491.13600001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26238</v>
      </c>
      <c r="R32" s="9"/>
      <c r="S32" s="9">
        <v>9820</v>
      </c>
      <c r="T32" s="9"/>
      <c r="U32" s="9">
        <v>406809951</v>
      </c>
      <c r="V32" s="9"/>
      <c r="W32" s="9">
        <v>256124099.898</v>
      </c>
      <c r="Y32" s="7">
        <f t="shared" si="0"/>
        <v>4.3025649297837917E-5</v>
      </c>
    </row>
    <row r="33" spans="1:25" ht="21" x14ac:dyDescent="0.25">
      <c r="A33" s="2" t="s">
        <v>39</v>
      </c>
      <c r="C33" s="9">
        <v>303736</v>
      </c>
      <c r="D33" s="9"/>
      <c r="E33" s="9">
        <v>6171439383</v>
      </c>
      <c r="F33" s="9"/>
      <c r="G33" s="9">
        <v>8967284492.7600002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303736</v>
      </c>
      <c r="R33" s="9"/>
      <c r="S33" s="9">
        <v>29500</v>
      </c>
      <c r="T33" s="9"/>
      <c r="U33" s="9">
        <v>6171439383</v>
      </c>
      <c r="V33" s="9"/>
      <c r="W33" s="9">
        <v>8906898738.6000004</v>
      </c>
      <c r="Y33" s="7">
        <f t="shared" si="0"/>
        <v>1.4962477237049376E-3</v>
      </c>
    </row>
    <row r="34" spans="1:25" ht="21" x14ac:dyDescent="0.25">
      <c r="A34" s="2" t="s">
        <v>40</v>
      </c>
      <c r="C34" s="9">
        <v>12790864</v>
      </c>
      <c r="D34" s="9"/>
      <c r="E34" s="9">
        <v>217528145807</v>
      </c>
      <c r="F34" s="9"/>
      <c r="G34" s="9">
        <v>289133605088.20801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12790864</v>
      </c>
      <c r="R34" s="9"/>
      <c r="S34" s="9">
        <v>23370</v>
      </c>
      <c r="T34" s="9"/>
      <c r="U34" s="9">
        <v>217528145807</v>
      </c>
      <c r="V34" s="9"/>
      <c r="W34" s="9">
        <v>297143902854.50403</v>
      </c>
      <c r="Y34" s="7">
        <f t="shared" si="0"/>
        <v>4.9916463777911528E-2</v>
      </c>
    </row>
    <row r="35" spans="1:25" ht="21" x14ac:dyDescent="0.25">
      <c r="A35" s="2" t="s">
        <v>41</v>
      </c>
      <c r="C35" s="9">
        <v>1500000</v>
      </c>
      <c r="D35" s="9"/>
      <c r="E35" s="9">
        <v>23451877496</v>
      </c>
      <c r="F35" s="9"/>
      <c r="G35" s="9">
        <v>22142463750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1500000</v>
      </c>
      <c r="R35" s="9"/>
      <c r="S35" s="9">
        <v>13530</v>
      </c>
      <c r="T35" s="9"/>
      <c r="U35" s="9">
        <v>23451877496</v>
      </c>
      <c r="V35" s="9"/>
      <c r="W35" s="9">
        <v>20174244750</v>
      </c>
      <c r="Y35" s="7">
        <f t="shared" si="0"/>
        <v>3.3890211026917343E-3</v>
      </c>
    </row>
    <row r="36" spans="1:25" ht="21" x14ac:dyDescent="0.25">
      <c r="A36" s="2" t="s">
        <v>42</v>
      </c>
      <c r="C36" s="9">
        <v>15706</v>
      </c>
      <c r="D36" s="9"/>
      <c r="E36" s="9">
        <v>310677752</v>
      </c>
      <c r="F36" s="9"/>
      <c r="G36" s="9">
        <v>238872004.28999999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15706</v>
      </c>
      <c r="R36" s="9"/>
      <c r="S36" s="9">
        <v>14950</v>
      </c>
      <c r="T36" s="9"/>
      <c r="U36" s="9">
        <v>310677752</v>
      </c>
      <c r="V36" s="9"/>
      <c r="W36" s="9">
        <v>233407612.035</v>
      </c>
      <c r="Y36" s="7">
        <f t="shared" si="0"/>
        <v>3.9209563109692132E-5</v>
      </c>
    </row>
    <row r="37" spans="1:25" ht="21" x14ac:dyDescent="0.25">
      <c r="A37" s="2" t="s">
        <v>43</v>
      </c>
      <c r="C37" s="9">
        <v>50000</v>
      </c>
      <c r="D37" s="9"/>
      <c r="E37" s="9">
        <v>1465780226</v>
      </c>
      <c r="F37" s="9"/>
      <c r="G37" s="9">
        <v>936892125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50000</v>
      </c>
      <c r="R37" s="9"/>
      <c r="S37" s="9">
        <v>15570</v>
      </c>
      <c r="T37" s="9"/>
      <c r="U37" s="9">
        <v>1465780226</v>
      </c>
      <c r="V37" s="9"/>
      <c r="W37" s="9">
        <v>773867925</v>
      </c>
      <c r="Y37" s="7">
        <f t="shared" si="0"/>
        <v>1.3000014429394015E-4</v>
      </c>
    </row>
    <row r="38" spans="1:25" ht="21" x14ac:dyDescent="0.25">
      <c r="A38" s="2" t="s">
        <v>44</v>
      </c>
      <c r="C38" s="9">
        <v>10496511</v>
      </c>
      <c r="D38" s="9"/>
      <c r="E38" s="9">
        <v>74505134450</v>
      </c>
      <c r="F38" s="9"/>
      <c r="G38" s="9">
        <v>28693656088.762501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10496511</v>
      </c>
      <c r="R38" s="9"/>
      <c r="S38" s="9">
        <v>2589</v>
      </c>
      <c r="T38" s="9"/>
      <c r="U38" s="9">
        <v>74505134450</v>
      </c>
      <c r="V38" s="9"/>
      <c r="W38" s="9">
        <v>27013772950.474899</v>
      </c>
      <c r="Y38" s="7">
        <f t="shared" si="0"/>
        <v>4.5379764014453422E-3</v>
      </c>
    </row>
    <row r="39" spans="1:25" ht="21" x14ac:dyDescent="0.25">
      <c r="A39" s="2" t="s">
        <v>45</v>
      </c>
      <c r="C39" s="9">
        <v>1698345</v>
      </c>
      <c r="D39" s="9"/>
      <c r="E39" s="9">
        <v>34853505884</v>
      </c>
      <c r="F39" s="9"/>
      <c r="G39" s="9">
        <v>47895364466.482498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1698345</v>
      </c>
      <c r="R39" s="9"/>
      <c r="S39" s="9">
        <v>29000</v>
      </c>
      <c r="T39" s="9"/>
      <c r="U39" s="9">
        <v>34853505884</v>
      </c>
      <c r="V39" s="9"/>
      <c r="W39" s="9">
        <v>48958955570.25</v>
      </c>
      <c r="Y39" s="7">
        <f t="shared" si="0"/>
        <v>8.2244929438225582E-3</v>
      </c>
    </row>
    <row r="40" spans="1:25" ht="21" x14ac:dyDescent="0.25">
      <c r="A40" s="2" t="s">
        <v>46</v>
      </c>
      <c r="C40" s="9">
        <v>2377941</v>
      </c>
      <c r="D40" s="9"/>
      <c r="E40" s="9">
        <v>8740481289</v>
      </c>
      <c r="F40" s="9"/>
      <c r="G40" s="9">
        <v>4585756967.0369997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2377941</v>
      </c>
      <c r="R40" s="9"/>
      <c r="S40" s="9">
        <v>1479</v>
      </c>
      <c r="T40" s="9"/>
      <c r="U40" s="9">
        <v>8740481289</v>
      </c>
      <c r="V40" s="9"/>
      <c r="W40" s="9">
        <v>3496048739.3029499</v>
      </c>
      <c r="Y40" s="7">
        <f t="shared" si="0"/>
        <v>5.8729251579722861E-4</v>
      </c>
    </row>
    <row r="41" spans="1:25" ht="21" x14ac:dyDescent="0.25">
      <c r="A41" s="2" t="s">
        <v>47</v>
      </c>
      <c r="C41" s="9">
        <v>5999998</v>
      </c>
      <c r="D41" s="9"/>
      <c r="E41" s="9">
        <v>22876033994</v>
      </c>
      <c r="F41" s="9"/>
      <c r="G41" s="9">
        <v>38887223037.587997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5999998</v>
      </c>
      <c r="R41" s="9"/>
      <c r="S41" s="9">
        <v>6740</v>
      </c>
      <c r="T41" s="9"/>
      <c r="U41" s="9">
        <v>22876033994</v>
      </c>
      <c r="V41" s="9"/>
      <c r="W41" s="9">
        <v>40199368600.206001</v>
      </c>
      <c r="Y41" s="7">
        <f t="shared" si="0"/>
        <v>6.7529917570263252E-3</v>
      </c>
    </row>
    <row r="42" spans="1:25" ht="21" x14ac:dyDescent="0.25">
      <c r="A42" s="2" t="s">
        <v>48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450000</v>
      </c>
      <c r="J42" s="9"/>
      <c r="K42" s="9">
        <v>1701450000</v>
      </c>
      <c r="L42" s="9"/>
      <c r="M42" s="9">
        <v>0</v>
      </c>
      <c r="N42" s="9"/>
      <c r="O42" s="9">
        <v>0</v>
      </c>
      <c r="P42" s="9"/>
      <c r="Q42" s="9">
        <v>450000</v>
      </c>
      <c r="R42" s="9"/>
      <c r="S42" s="9">
        <v>2758</v>
      </c>
      <c r="T42" s="9"/>
      <c r="U42" s="9">
        <v>1701450000</v>
      </c>
      <c r="V42" s="9"/>
      <c r="W42" s="9">
        <v>1233715455</v>
      </c>
      <c r="Y42" s="7">
        <f t="shared" si="0"/>
        <v>2.0724878494953001E-4</v>
      </c>
    </row>
    <row r="43" spans="1:25" ht="19.5" thickBot="1" x14ac:dyDescent="0.3">
      <c r="C43" s="10">
        <f>SUM(C9:C42)</f>
        <v>89924344</v>
      </c>
      <c r="D43" s="9"/>
      <c r="E43" s="10">
        <f>SUM(E9:E42)</f>
        <v>966582049219</v>
      </c>
      <c r="F43" s="9"/>
      <c r="G43" s="10">
        <f>SUM(G9:G42)</f>
        <v>903239647356.96826</v>
      </c>
      <c r="H43" s="9"/>
      <c r="I43" s="10">
        <f>SUM(I9:I42)</f>
        <v>21796435</v>
      </c>
      <c r="J43" s="9"/>
      <c r="K43" s="10">
        <f>SUM(K9:K42)</f>
        <v>1701450000</v>
      </c>
      <c r="L43" s="9"/>
      <c r="M43" s="10">
        <f>SUM(M9:M42)</f>
        <v>-775804</v>
      </c>
      <c r="N43" s="9"/>
      <c r="O43" s="10">
        <f>SUM(O9:O42)</f>
        <v>9037002820</v>
      </c>
      <c r="P43" s="9"/>
      <c r="Q43" s="10">
        <f>SUM(Q9:Q42)</f>
        <v>110944975</v>
      </c>
      <c r="R43" s="9"/>
      <c r="S43" s="10">
        <f>SUM(S9:S42)</f>
        <v>389350</v>
      </c>
      <c r="T43" s="9"/>
      <c r="U43" s="10">
        <f>SUM(U9:U42)</f>
        <v>962707346976</v>
      </c>
      <c r="V43" s="9"/>
      <c r="W43" s="10">
        <f>SUM(W9:W42)</f>
        <v>887321103247.90491</v>
      </c>
      <c r="Y43" s="6">
        <f>SUM(Y9:Y42)</f>
        <v>0.14905886099011764</v>
      </c>
    </row>
    <row r="44" spans="1:25" ht="19.5" thickTop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5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</sheetData>
  <sheetProtection algorithmName="SHA-512" hashValue="Sof+E2yf4DkjZjKn8Ng0vZNVLrFcvIxDVa/ulqI1J+Hl1F99cKk6KjXTHjV2kzrwQoEah98bp6Ib7z9cb/f2zQ==" saltValue="GFYQ4UJ8OsOuOirgKZ7Ylw==" spinCount="100000" sheet="1" objects="1" scenarios="1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60" zoomScaleNormal="100" workbookViewId="0">
      <selection activeCell="O38" sqref="O38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7" t="s">
        <v>143</v>
      </c>
      <c r="C6" s="16" t="s">
        <v>141</v>
      </c>
      <c r="D6" s="16" t="s">
        <v>141</v>
      </c>
      <c r="E6" s="16" t="s">
        <v>141</v>
      </c>
      <c r="F6" s="16" t="s">
        <v>141</v>
      </c>
      <c r="G6" s="16" t="s">
        <v>141</v>
      </c>
      <c r="H6" s="16" t="s">
        <v>141</v>
      </c>
      <c r="I6" s="16" t="s">
        <v>141</v>
      </c>
      <c r="K6" s="16" t="s">
        <v>142</v>
      </c>
      <c r="L6" s="16" t="s">
        <v>142</v>
      </c>
      <c r="M6" s="16" t="s">
        <v>142</v>
      </c>
      <c r="N6" s="16" t="s">
        <v>142</v>
      </c>
      <c r="O6" s="16" t="s">
        <v>142</v>
      </c>
      <c r="P6" s="16" t="s">
        <v>142</v>
      </c>
      <c r="Q6" s="16" t="s">
        <v>142</v>
      </c>
    </row>
    <row r="7" spans="1:17" ht="30" x14ac:dyDescent="0.25">
      <c r="A7" s="16" t="s">
        <v>143</v>
      </c>
      <c r="C7" s="16" t="s">
        <v>192</v>
      </c>
      <c r="E7" s="16" t="s">
        <v>189</v>
      </c>
      <c r="G7" s="16" t="s">
        <v>190</v>
      </c>
      <c r="I7" s="16" t="s">
        <v>193</v>
      </c>
      <c r="K7" s="16" t="s">
        <v>192</v>
      </c>
      <c r="M7" s="16" t="s">
        <v>189</v>
      </c>
      <c r="O7" s="16" t="s">
        <v>190</v>
      </c>
      <c r="Q7" s="16" t="s">
        <v>193</v>
      </c>
    </row>
    <row r="8" spans="1:17" ht="21" x14ac:dyDescent="0.25">
      <c r="A8" s="2" t="s">
        <v>153</v>
      </c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J8" s="9"/>
      <c r="K8" s="9">
        <v>51887858848</v>
      </c>
      <c r="L8" s="9"/>
      <c r="M8" s="9">
        <v>0</v>
      </c>
      <c r="N8" s="9"/>
      <c r="O8" s="9">
        <v>71250000</v>
      </c>
      <c r="P8" s="9"/>
      <c r="Q8" s="9">
        <v>51959108848</v>
      </c>
    </row>
    <row r="9" spans="1:17" ht="21" x14ac:dyDescent="0.25">
      <c r="A9" s="2" t="s">
        <v>148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667625832</v>
      </c>
      <c r="L9" s="9"/>
      <c r="M9" s="9">
        <v>0</v>
      </c>
      <c r="N9" s="9"/>
      <c r="O9" s="9">
        <v>5548994070</v>
      </c>
      <c r="P9" s="9"/>
      <c r="Q9" s="9">
        <v>6216619902</v>
      </c>
    </row>
    <row r="10" spans="1:17" ht="21" x14ac:dyDescent="0.25">
      <c r="A10" s="2" t="s">
        <v>151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1817364567</v>
      </c>
      <c r="L10" s="9"/>
      <c r="M10" s="9">
        <v>0</v>
      </c>
      <c r="N10" s="9"/>
      <c r="O10" s="9">
        <v>54634038</v>
      </c>
      <c r="P10" s="9"/>
      <c r="Q10" s="9">
        <v>1871998605</v>
      </c>
    </row>
    <row r="11" spans="1:17" ht="21" x14ac:dyDescent="0.25">
      <c r="A11" s="2" t="s">
        <v>53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-2894972</v>
      </c>
      <c r="P11" s="9"/>
      <c r="Q11" s="9">
        <v>-2894972</v>
      </c>
    </row>
    <row r="12" spans="1:17" ht="21" x14ac:dyDescent="0.25">
      <c r="A12" s="2" t="s">
        <v>75</v>
      </c>
      <c r="C12" s="9">
        <v>9129673973</v>
      </c>
      <c r="D12" s="9"/>
      <c r="E12" s="9">
        <v>0</v>
      </c>
      <c r="F12" s="9"/>
      <c r="G12" s="9">
        <v>0</v>
      </c>
      <c r="H12" s="9"/>
      <c r="I12" s="9">
        <v>9129673973</v>
      </c>
      <c r="J12" s="9"/>
      <c r="K12" s="9">
        <v>108348964085</v>
      </c>
      <c r="L12" s="9"/>
      <c r="M12" s="9">
        <v>29911049935</v>
      </c>
      <c r="N12" s="9"/>
      <c r="O12" s="9">
        <v>0</v>
      </c>
      <c r="P12" s="9"/>
      <c r="Q12" s="9">
        <v>138260014020</v>
      </c>
    </row>
    <row r="13" spans="1:17" ht="21" x14ac:dyDescent="0.25">
      <c r="A13" s="2" t="s">
        <v>65</v>
      </c>
      <c r="C13" s="9">
        <v>11851101860</v>
      </c>
      <c r="D13" s="9"/>
      <c r="E13" s="9">
        <v>13700016421</v>
      </c>
      <c r="F13" s="9"/>
      <c r="G13" s="9">
        <v>0</v>
      </c>
      <c r="H13" s="9"/>
      <c r="I13" s="9">
        <v>25551118281</v>
      </c>
      <c r="J13" s="9"/>
      <c r="K13" s="9">
        <v>148339498884</v>
      </c>
      <c r="L13" s="9"/>
      <c r="M13" s="9">
        <v>14842136741</v>
      </c>
      <c r="N13" s="9"/>
      <c r="O13" s="9">
        <v>0</v>
      </c>
      <c r="P13" s="9"/>
      <c r="Q13" s="9">
        <v>163181635625</v>
      </c>
    </row>
    <row r="14" spans="1:17" ht="21" x14ac:dyDescent="0.25">
      <c r="A14" s="2" t="s">
        <v>78</v>
      </c>
      <c r="C14" s="9">
        <v>13117407963</v>
      </c>
      <c r="D14" s="9"/>
      <c r="E14" s="9">
        <v>16587601952</v>
      </c>
      <c r="F14" s="9"/>
      <c r="G14" s="9">
        <v>0</v>
      </c>
      <c r="H14" s="9"/>
      <c r="I14" s="9">
        <v>29705009915</v>
      </c>
      <c r="J14" s="9"/>
      <c r="K14" s="9">
        <v>137921244917</v>
      </c>
      <c r="L14" s="9"/>
      <c r="M14" s="9">
        <v>80533706729</v>
      </c>
      <c r="N14" s="9"/>
      <c r="O14" s="9">
        <v>0</v>
      </c>
      <c r="P14" s="9"/>
      <c r="Q14" s="9">
        <v>218454951646</v>
      </c>
    </row>
    <row r="15" spans="1:17" ht="21" x14ac:dyDescent="0.25">
      <c r="A15" s="2" t="s">
        <v>72</v>
      </c>
      <c r="C15" s="9">
        <v>98186856</v>
      </c>
      <c r="D15" s="9"/>
      <c r="E15" s="9">
        <v>25510375</v>
      </c>
      <c r="F15" s="9"/>
      <c r="G15" s="9">
        <v>0</v>
      </c>
      <c r="H15" s="9"/>
      <c r="I15" s="9">
        <v>123697231</v>
      </c>
      <c r="J15" s="9"/>
      <c r="K15" s="9">
        <v>1107570365</v>
      </c>
      <c r="L15" s="9"/>
      <c r="M15" s="9">
        <v>263022318</v>
      </c>
      <c r="N15" s="9"/>
      <c r="O15" s="9">
        <v>0</v>
      </c>
      <c r="P15" s="9"/>
      <c r="Q15" s="9">
        <v>1370592683</v>
      </c>
    </row>
    <row r="16" spans="1:17" ht="21" x14ac:dyDescent="0.25">
      <c r="A16" s="2" t="s">
        <v>81</v>
      </c>
      <c r="C16" s="9">
        <v>0</v>
      </c>
      <c r="D16" s="9"/>
      <c r="E16" s="9">
        <v>1792109327</v>
      </c>
      <c r="F16" s="9"/>
      <c r="G16" s="9">
        <v>0</v>
      </c>
      <c r="H16" s="9"/>
      <c r="I16" s="9">
        <v>1792109327</v>
      </c>
      <c r="J16" s="9"/>
      <c r="K16" s="9">
        <v>0</v>
      </c>
      <c r="L16" s="9"/>
      <c r="M16" s="9">
        <v>19960832480</v>
      </c>
      <c r="N16" s="9"/>
      <c r="O16" s="9">
        <v>0</v>
      </c>
      <c r="P16" s="9"/>
      <c r="Q16" s="9">
        <v>19960832480</v>
      </c>
    </row>
    <row r="17" spans="1:17" ht="21" x14ac:dyDescent="0.25">
      <c r="A17" s="2" t="s">
        <v>69</v>
      </c>
      <c r="C17" s="9">
        <v>0</v>
      </c>
      <c r="D17" s="9"/>
      <c r="E17" s="9">
        <v>1893357324</v>
      </c>
      <c r="F17" s="9"/>
      <c r="G17" s="9">
        <v>0</v>
      </c>
      <c r="H17" s="9"/>
      <c r="I17" s="9">
        <v>1893357324</v>
      </c>
      <c r="J17" s="9"/>
      <c r="K17" s="9">
        <v>0</v>
      </c>
      <c r="L17" s="9"/>
      <c r="M17" s="9">
        <v>5440544222</v>
      </c>
      <c r="N17" s="9"/>
      <c r="O17" s="9">
        <v>0</v>
      </c>
      <c r="P17" s="9"/>
      <c r="Q17" s="9">
        <v>5440544222</v>
      </c>
    </row>
    <row r="18" spans="1:17" ht="19.5" thickBot="1" x14ac:dyDescent="0.3">
      <c r="C18" s="10">
        <f>SUM(C8:C17)</f>
        <v>34196370652</v>
      </c>
      <c r="D18" s="9"/>
      <c r="E18" s="10">
        <f>SUM(E8:E17)</f>
        <v>33998595399</v>
      </c>
      <c r="F18" s="9"/>
      <c r="G18" s="10">
        <f>SUM(G8:G17)</f>
        <v>0</v>
      </c>
      <c r="H18" s="9"/>
      <c r="I18" s="10">
        <f>SUM(I8:I17)</f>
        <v>68194966051</v>
      </c>
      <c r="J18" s="9"/>
      <c r="K18" s="10">
        <f>SUM(K8:K17)</f>
        <v>450090127498</v>
      </c>
      <c r="L18" s="9"/>
      <c r="M18" s="10">
        <f>SUM(M8:M17)</f>
        <v>150951292425</v>
      </c>
      <c r="N18" s="9"/>
      <c r="O18" s="10">
        <f>SUM(O8:O17)</f>
        <v>5671983136</v>
      </c>
      <c r="P18" s="9"/>
      <c r="Q18" s="10">
        <f ca="1">SUM(Q8:Q18)</f>
        <v>606713403059</v>
      </c>
    </row>
    <row r="19" spans="1:17" ht="19.5" thickTop="1" x14ac:dyDescent="0.25"/>
  </sheetData>
  <sheetProtection algorithmName="SHA-512" hashValue="WiFjEyi27C+KtzM5TSoR07l+hTF8BYwL5cb410NZ03kIav92kM8OBaE2D7CQ/UAvPNVJc2/gU6l1Jgr17lO94A==" saltValue="9l0uXpmCCztBtr74oW0pxQ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rightToLeft="1" view="pageBreakPreview" zoomScale="60" zoomScaleNormal="100" workbookViewId="0">
      <selection activeCell="I39" sqref="I39"/>
    </sheetView>
  </sheetViews>
  <sheetFormatPr defaultRowHeight="18.75" x14ac:dyDescent="0.25"/>
  <cols>
    <col min="1" max="1" width="28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30" x14ac:dyDescent="0.25">
      <c r="A6" s="16" t="s">
        <v>194</v>
      </c>
      <c r="B6" s="16" t="s">
        <v>194</v>
      </c>
      <c r="C6" s="16" t="s">
        <v>194</v>
      </c>
      <c r="E6" s="16" t="s">
        <v>141</v>
      </c>
      <c r="F6" s="16" t="s">
        <v>141</v>
      </c>
      <c r="G6" s="16" t="s">
        <v>141</v>
      </c>
      <c r="I6" s="16" t="s">
        <v>142</v>
      </c>
      <c r="J6" s="16" t="s">
        <v>142</v>
      </c>
      <c r="K6" s="16" t="s">
        <v>142</v>
      </c>
    </row>
    <row r="7" spans="1:11" ht="30" x14ac:dyDescent="0.25">
      <c r="A7" s="16" t="s">
        <v>195</v>
      </c>
      <c r="C7" s="16" t="s">
        <v>87</v>
      </c>
      <c r="E7" s="16" t="s">
        <v>196</v>
      </c>
      <c r="G7" s="16" t="s">
        <v>197</v>
      </c>
      <c r="I7" s="16" t="s">
        <v>196</v>
      </c>
      <c r="K7" s="16" t="s">
        <v>197</v>
      </c>
    </row>
    <row r="8" spans="1:11" ht="21" x14ac:dyDescent="0.25">
      <c r="A8" s="2" t="s">
        <v>93</v>
      </c>
      <c r="C8" s="1" t="s">
        <v>94</v>
      </c>
      <c r="E8" s="9">
        <v>78570</v>
      </c>
      <c r="F8" s="9"/>
      <c r="G8" s="9">
        <v>10</v>
      </c>
      <c r="H8" s="9"/>
      <c r="I8" s="9">
        <v>225388</v>
      </c>
      <c r="J8" s="9"/>
      <c r="K8" s="9">
        <v>10</v>
      </c>
    </row>
    <row r="9" spans="1:11" ht="21" x14ac:dyDescent="0.25">
      <c r="A9" s="2" t="s">
        <v>100</v>
      </c>
      <c r="C9" s="1" t="s">
        <v>101</v>
      </c>
      <c r="E9" s="9">
        <v>10206127</v>
      </c>
      <c r="F9" s="9"/>
      <c r="G9" s="9">
        <v>10</v>
      </c>
      <c r="H9" s="9"/>
      <c r="I9" s="9">
        <v>238160072</v>
      </c>
      <c r="J9" s="9"/>
      <c r="K9" s="9">
        <v>10</v>
      </c>
    </row>
    <row r="10" spans="1:11" ht="21" x14ac:dyDescent="0.25">
      <c r="A10" s="2" t="s">
        <v>155</v>
      </c>
      <c r="C10" s="1" t="s">
        <v>198</v>
      </c>
      <c r="E10" s="9">
        <v>0</v>
      </c>
      <c r="F10" s="9"/>
      <c r="G10" s="9">
        <v>0</v>
      </c>
      <c r="H10" s="9"/>
      <c r="I10" s="9">
        <v>32477</v>
      </c>
      <c r="J10" s="9"/>
      <c r="K10" s="9">
        <v>0</v>
      </c>
    </row>
    <row r="11" spans="1:11" ht="21" x14ac:dyDescent="0.25">
      <c r="A11" s="2" t="s">
        <v>103</v>
      </c>
      <c r="C11" s="1" t="s">
        <v>104</v>
      </c>
      <c r="E11" s="9">
        <v>37321</v>
      </c>
      <c r="F11" s="9"/>
      <c r="G11" s="9">
        <v>10</v>
      </c>
      <c r="H11" s="9"/>
      <c r="I11" s="9">
        <v>2592924</v>
      </c>
      <c r="J11" s="9"/>
      <c r="K11" s="9">
        <v>10</v>
      </c>
    </row>
    <row r="12" spans="1:11" ht="21" x14ac:dyDescent="0.25">
      <c r="A12" s="2" t="s">
        <v>106</v>
      </c>
      <c r="C12" s="1" t="s">
        <v>199</v>
      </c>
      <c r="E12" s="9">
        <v>0</v>
      </c>
      <c r="F12" s="9"/>
      <c r="G12" s="9">
        <v>0</v>
      </c>
      <c r="H12" s="9"/>
      <c r="I12" s="9">
        <v>35322279495</v>
      </c>
      <c r="J12" s="9"/>
      <c r="K12" s="9">
        <v>10</v>
      </c>
    </row>
    <row r="13" spans="1:11" ht="21" x14ac:dyDescent="0.25">
      <c r="A13" s="2" t="s">
        <v>156</v>
      </c>
      <c r="C13" s="1" t="s">
        <v>200</v>
      </c>
      <c r="E13" s="9">
        <v>0</v>
      </c>
      <c r="F13" s="9"/>
      <c r="G13" s="9">
        <v>0</v>
      </c>
      <c r="H13" s="9"/>
      <c r="I13" s="9">
        <v>8806721281</v>
      </c>
      <c r="J13" s="9"/>
      <c r="K13" s="9">
        <v>0</v>
      </c>
    </row>
    <row r="14" spans="1:11" ht="21" x14ac:dyDescent="0.25">
      <c r="A14" s="2" t="s">
        <v>156</v>
      </c>
      <c r="C14" s="1" t="s">
        <v>201</v>
      </c>
      <c r="E14" s="9">
        <v>0</v>
      </c>
      <c r="F14" s="9"/>
      <c r="G14" s="9">
        <v>0</v>
      </c>
      <c r="H14" s="9"/>
      <c r="I14" s="9">
        <v>885865</v>
      </c>
      <c r="J14" s="9"/>
      <c r="K14" s="9">
        <v>0</v>
      </c>
    </row>
    <row r="15" spans="1:11" ht="21" x14ac:dyDescent="0.25">
      <c r="A15" s="2" t="s">
        <v>106</v>
      </c>
      <c r="C15" s="1" t="s">
        <v>107</v>
      </c>
      <c r="E15" s="9">
        <v>1631</v>
      </c>
      <c r="F15" s="9"/>
      <c r="G15" s="9">
        <v>10</v>
      </c>
      <c r="H15" s="9"/>
      <c r="I15" s="9">
        <v>4589062</v>
      </c>
      <c r="J15" s="9"/>
      <c r="K15" s="9">
        <v>10</v>
      </c>
    </row>
    <row r="16" spans="1:11" ht="21" x14ac:dyDescent="0.25">
      <c r="A16" s="2" t="s">
        <v>157</v>
      </c>
      <c r="C16" s="1" t="s">
        <v>202</v>
      </c>
      <c r="E16" s="9">
        <v>0</v>
      </c>
      <c r="F16" s="9"/>
      <c r="G16" s="9">
        <v>0</v>
      </c>
      <c r="H16" s="9"/>
      <c r="I16" s="9">
        <v>31501</v>
      </c>
      <c r="J16" s="9"/>
      <c r="K16" s="9">
        <v>0</v>
      </c>
    </row>
    <row r="17" spans="1:11" ht="21" x14ac:dyDescent="0.25">
      <c r="A17" s="2" t="s">
        <v>103</v>
      </c>
      <c r="C17" s="1" t="s">
        <v>203</v>
      </c>
      <c r="E17" s="9">
        <v>0</v>
      </c>
      <c r="F17" s="9"/>
      <c r="G17" s="9">
        <v>0</v>
      </c>
      <c r="H17" s="9"/>
      <c r="I17" s="9">
        <v>71232705988</v>
      </c>
      <c r="J17" s="9"/>
      <c r="K17" s="9">
        <v>18</v>
      </c>
    </row>
    <row r="18" spans="1:11" ht="21" x14ac:dyDescent="0.25">
      <c r="A18" s="2" t="s">
        <v>103</v>
      </c>
      <c r="C18" s="1" t="s">
        <v>204</v>
      </c>
      <c r="E18" s="9">
        <v>0</v>
      </c>
      <c r="F18" s="9"/>
      <c r="G18" s="9">
        <v>0</v>
      </c>
      <c r="H18" s="9"/>
      <c r="I18" s="9">
        <v>49959128494</v>
      </c>
      <c r="J18" s="9"/>
      <c r="K18" s="9">
        <v>18</v>
      </c>
    </row>
    <row r="19" spans="1:11" ht="21" x14ac:dyDescent="0.25">
      <c r="A19" s="2" t="s">
        <v>158</v>
      </c>
      <c r="C19" s="1" t="s">
        <v>205</v>
      </c>
      <c r="E19" s="9">
        <v>0</v>
      </c>
      <c r="F19" s="9"/>
      <c r="G19" s="9">
        <v>0</v>
      </c>
      <c r="H19" s="9"/>
      <c r="I19" s="9">
        <v>893775034</v>
      </c>
      <c r="J19" s="9"/>
      <c r="K19" s="9">
        <v>0</v>
      </c>
    </row>
    <row r="20" spans="1:11" ht="21" x14ac:dyDescent="0.25">
      <c r="A20" s="2" t="s">
        <v>112</v>
      </c>
      <c r="C20" s="1" t="s">
        <v>113</v>
      </c>
      <c r="E20" s="9">
        <v>1271427</v>
      </c>
      <c r="F20" s="9"/>
      <c r="G20" s="9">
        <v>10</v>
      </c>
      <c r="H20" s="9"/>
      <c r="I20" s="9">
        <v>5952454</v>
      </c>
      <c r="J20" s="9"/>
      <c r="K20" s="9">
        <v>10</v>
      </c>
    </row>
    <row r="21" spans="1:11" ht="21" x14ac:dyDescent="0.25">
      <c r="A21" s="2" t="s">
        <v>112</v>
      </c>
      <c r="C21" s="1" t="s">
        <v>206</v>
      </c>
      <c r="E21" s="9">
        <v>0</v>
      </c>
      <c r="F21" s="9"/>
      <c r="G21" s="9">
        <v>0</v>
      </c>
      <c r="H21" s="9"/>
      <c r="I21" s="9">
        <v>26765329663</v>
      </c>
      <c r="J21" s="9"/>
      <c r="K21" s="9">
        <v>0</v>
      </c>
    </row>
    <row r="22" spans="1:11" ht="21" x14ac:dyDescent="0.25">
      <c r="A22" s="2" t="s">
        <v>109</v>
      </c>
      <c r="C22" s="1" t="s">
        <v>207</v>
      </c>
      <c r="E22" s="9">
        <v>0</v>
      </c>
      <c r="F22" s="9"/>
      <c r="G22" s="9">
        <v>0</v>
      </c>
      <c r="H22" s="9"/>
      <c r="I22" s="9">
        <v>107506250546</v>
      </c>
      <c r="J22" s="9"/>
      <c r="K22" s="9">
        <v>10</v>
      </c>
    </row>
    <row r="23" spans="1:11" ht="21" x14ac:dyDescent="0.25">
      <c r="A23" s="2" t="s">
        <v>115</v>
      </c>
      <c r="C23" s="1" t="s">
        <v>116</v>
      </c>
      <c r="E23" s="9">
        <v>575205472</v>
      </c>
      <c r="F23" s="9"/>
      <c r="G23" s="9">
        <v>18</v>
      </c>
      <c r="H23" s="9"/>
      <c r="I23" s="9">
        <v>18458544588</v>
      </c>
      <c r="J23" s="9"/>
      <c r="K23" s="9">
        <v>18</v>
      </c>
    </row>
    <row r="24" spans="1:11" ht="21" x14ac:dyDescent="0.25">
      <c r="A24" s="2" t="s">
        <v>119</v>
      </c>
      <c r="C24" s="1" t="s">
        <v>120</v>
      </c>
      <c r="E24" s="9">
        <v>0</v>
      </c>
      <c r="F24" s="9"/>
      <c r="G24" s="9">
        <v>0</v>
      </c>
      <c r="H24" s="9"/>
      <c r="I24" s="9">
        <v>38978</v>
      </c>
      <c r="J24" s="9"/>
      <c r="K24" s="9">
        <v>10</v>
      </c>
    </row>
    <row r="25" spans="1:11" ht="21" x14ac:dyDescent="0.25">
      <c r="A25" s="2" t="s">
        <v>122</v>
      </c>
      <c r="C25" s="1" t="s">
        <v>123</v>
      </c>
      <c r="E25" s="9">
        <v>2301369948</v>
      </c>
      <c r="F25" s="9"/>
      <c r="G25" s="9">
        <v>18</v>
      </c>
      <c r="H25" s="9"/>
      <c r="I25" s="9">
        <v>24164383561</v>
      </c>
      <c r="J25" s="9"/>
      <c r="K25" s="9">
        <v>18</v>
      </c>
    </row>
    <row r="26" spans="1:11" ht="21" x14ac:dyDescent="0.25">
      <c r="A26" s="2" t="s">
        <v>122</v>
      </c>
      <c r="C26" s="1" t="s">
        <v>125</v>
      </c>
      <c r="E26" s="9">
        <v>0</v>
      </c>
      <c r="F26" s="9"/>
      <c r="G26" s="9">
        <v>0</v>
      </c>
      <c r="H26" s="9"/>
      <c r="I26" s="9">
        <v>592313</v>
      </c>
      <c r="J26" s="9"/>
      <c r="K26" s="9">
        <v>0</v>
      </c>
    </row>
    <row r="27" spans="1:11" ht="21" x14ac:dyDescent="0.25">
      <c r="A27" s="2" t="s">
        <v>126</v>
      </c>
      <c r="C27" s="1" t="s">
        <v>127</v>
      </c>
      <c r="E27" s="9">
        <v>4297660</v>
      </c>
      <c r="F27" s="9"/>
      <c r="G27" s="9">
        <v>10</v>
      </c>
      <c r="H27" s="9"/>
      <c r="I27" s="9">
        <v>4391984</v>
      </c>
      <c r="J27" s="9"/>
      <c r="K27" s="9">
        <v>10</v>
      </c>
    </row>
    <row r="28" spans="1:11" ht="21" x14ac:dyDescent="0.25">
      <c r="A28" s="2" t="s">
        <v>129</v>
      </c>
      <c r="C28" s="1" t="s">
        <v>130</v>
      </c>
      <c r="E28" s="9">
        <v>5161643820</v>
      </c>
      <c r="F28" s="9"/>
      <c r="G28" s="9">
        <v>18</v>
      </c>
      <c r="H28" s="9"/>
      <c r="I28" s="9">
        <v>19614246516</v>
      </c>
      <c r="J28" s="9"/>
      <c r="K28" s="9">
        <v>18</v>
      </c>
    </row>
    <row r="29" spans="1:11" ht="21" x14ac:dyDescent="0.25">
      <c r="A29" s="2" t="s">
        <v>109</v>
      </c>
      <c r="C29" s="1" t="s">
        <v>131</v>
      </c>
      <c r="E29" s="9">
        <v>13733424635</v>
      </c>
      <c r="F29" s="9"/>
      <c r="G29" s="9">
        <v>18</v>
      </c>
      <c r="H29" s="9"/>
      <c r="I29" s="9">
        <v>42270410899</v>
      </c>
      <c r="J29" s="9"/>
      <c r="K29" s="9">
        <v>18</v>
      </c>
    </row>
    <row r="30" spans="1:11" ht="21" x14ac:dyDescent="0.25">
      <c r="A30" s="2" t="s">
        <v>122</v>
      </c>
      <c r="C30" s="1" t="s">
        <v>133</v>
      </c>
      <c r="E30" s="9">
        <v>4142465730</v>
      </c>
      <c r="F30" s="9"/>
      <c r="G30" s="9">
        <v>18</v>
      </c>
      <c r="H30" s="9"/>
      <c r="I30" s="9">
        <v>4970958876</v>
      </c>
      <c r="J30" s="9"/>
      <c r="K30" s="9">
        <v>18</v>
      </c>
    </row>
    <row r="31" spans="1:11" ht="21" x14ac:dyDescent="0.25">
      <c r="A31" s="2" t="s">
        <v>109</v>
      </c>
      <c r="C31" s="1" t="s">
        <v>135</v>
      </c>
      <c r="E31" s="9">
        <v>13850958900</v>
      </c>
      <c r="F31" s="9"/>
      <c r="G31" s="9">
        <v>18</v>
      </c>
      <c r="H31" s="9"/>
      <c r="I31" s="9">
        <v>14312657530</v>
      </c>
      <c r="J31" s="9"/>
      <c r="K31" s="9">
        <v>18</v>
      </c>
    </row>
    <row r="32" spans="1:11" ht="21" x14ac:dyDescent="0.25">
      <c r="A32" s="2" t="s">
        <v>122</v>
      </c>
      <c r="C32" s="1" t="s">
        <v>137</v>
      </c>
      <c r="E32" s="9">
        <v>2893150672</v>
      </c>
      <c r="F32" s="9"/>
      <c r="G32" s="9">
        <v>18</v>
      </c>
      <c r="H32" s="9"/>
      <c r="I32" s="9">
        <v>2893150672</v>
      </c>
      <c r="J32" s="9"/>
      <c r="K32" s="9">
        <v>18</v>
      </c>
    </row>
    <row r="33" spans="5:11" ht="19.5" thickBot="1" x14ac:dyDescent="0.3">
      <c r="E33" s="10">
        <f>SUM(E8:E32)</f>
        <v>42674111913</v>
      </c>
      <c r="F33" s="9"/>
      <c r="G33" s="9"/>
      <c r="H33" s="9"/>
      <c r="I33" s="10">
        <f>SUM(I8:I32)</f>
        <v>427428036161</v>
      </c>
      <c r="J33" s="9"/>
      <c r="K33" s="9"/>
    </row>
    <row r="34" spans="5:11" ht="19.5" thickTop="1" x14ac:dyDescent="0.25"/>
  </sheetData>
  <sheetProtection algorithmName="SHA-512" hashValue="YfVs0Gj0AGxFuktZ01s2ei3Zg7eK7AvV6tno3mA7WzBTM0Mg6t9MWIGBa6nU2rO+PBB0USOsDAWdx/zllv4L6w==" saltValue="F8LGqMq6sN1ZGBAi8lBT1Q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K13" sqref="K13"/>
    </sheetView>
  </sheetViews>
  <sheetFormatPr defaultRowHeight="18.75" x14ac:dyDescent="0.25"/>
  <cols>
    <col min="1" max="1" width="36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13" t="s">
        <v>0</v>
      </c>
      <c r="B2" s="13"/>
      <c r="C2" s="13"/>
      <c r="D2" s="13"/>
      <c r="E2" s="13"/>
    </row>
    <row r="3" spans="1:5" ht="30" x14ac:dyDescent="0.25">
      <c r="A3" s="13" t="s">
        <v>139</v>
      </c>
      <c r="B3" s="13"/>
      <c r="C3" s="13"/>
      <c r="D3" s="13"/>
      <c r="E3" s="13"/>
    </row>
    <row r="4" spans="1:5" ht="30" x14ac:dyDescent="0.25">
      <c r="A4" s="13" t="s">
        <v>2</v>
      </c>
      <c r="B4" s="13"/>
      <c r="C4" s="13"/>
      <c r="D4" s="13"/>
      <c r="E4" s="13"/>
    </row>
    <row r="6" spans="1:5" ht="30" x14ac:dyDescent="0.25">
      <c r="A6" s="17" t="s">
        <v>208</v>
      </c>
      <c r="C6" s="16" t="s">
        <v>141</v>
      </c>
      <c r="E6" s="16" t="s">
        <v>6</v>
      </c>
    </row>
    <row r="7" spans="1:5" ht="30" x14ac:dyDescent="0.25">
      <c r="A7" s="16" t="s">
        <v>208</v>
      </c>
      <c r="C7" s="16" t="s">
        <v>90</v>
      </c>
      <c r="E7" s="16" t="s">
        <v>90</v>
      </c>
    </row>
    <row r="8" spans="1:5" ht="21" x14ac:dyDescent="0.25">
      <c r="A8" s="2" t="s">
        <v>208</v>
      </c>
      <c r="C8" s="3">
        <v>0</v>
      </c>
      <c r="E8" s="3">
        <v>17014038</v>
      </c>
    </row>
    <row r="9" spans="1:5" ht="21" x14ac:dyDescent="0.25">
      <c r="A9" s="2" t="s">
        <v>209</v>
      </c>
      <c r="C9" s="3">
        <v>0</v>
      </c>
      <c r="E9" s="3">
        <v>54572355</v>
      </c>
    </row>
    <row r="10" spans="1:5" ht="21" x14ac:dyDescent="0.25">
      <c r="A10" s="2" t="s">
        <v>210</v>
      </c>
      <c r="C10" s="3">
        <v>0</v>
      </c>
      <c r="E10" s="3">
        <v>65556072</v>
      </c>
    </row>
    <row r="11" spans="1:5" ht="21.75" thickBot="1" x14ac:dyDescent="0.3">
      <c r="A11" s="2" t="s">
        <v>149</v>
      </c>
      <c r="C11" s="4">
        <v>0</v>
      </c>
      <c r="E11" s="4">
        <v>137142465</v>
      </c>
    </row>
    <row r="12" spans="1:5" ht="19.5" thickTop="1" x14ac:dyDescent="0.25"/>
  </sheetData>
  <sheetProtection algorithmName="SHA-512" hashValue="Z3L50W3D28jxAQZzv1LZDLp+9qNNW4YPQxew3utrwArW/L7kkwAZOzwuD5/90iDw0bBO6tGk7qdj1d9teSMiNg==" saltValue="9ZOQoHcuPDxMewGjPf+FpQ==" spinCount="100000" sheet="1" objects="1" scenario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60" zoomScaleNormal="100" workbookViewId="0">
      <selection activeCell="P12" sqref="P12"/>
    </sheetView>
  </sheetViews>
  <sheetFormatPr defaultRowHeight="18.75" x14ac:dyDescent="0.25"/>
  <cols>
    <col min="1" max="1" width="24.85546875" style="1" bestFit="1" customWidth="1"/>
    <col min="2" max="2" width="1" style="1" customWidth="1"/>
    <col min="3" max="3" width="21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3" t="s">
        <v>0</v>
      </c>
      <c r="B2" s="13"/>
      <c r="C2" s="13"/>
      <c r="D2" s="13"/>
      <c r="E2" s="13"/>
      <c r="F2" s="13"/>
      <c r="G2" s="13"/>
    </row>
    <row r="3" spans="1:7" ht="30" x14ac:dyDescent="0.25">
      <c r="A3" s="13" t="s">
        <v>139</v>
      </c>
      <c r="B3" s="13"/>
      <c r="C3" s="13"/>
      <c r="D3" s="13"/>
      <c r="E3" s="13"/>
      <c r="F3" s="13"/>
      <c r="G3" s="13"/>
    </row>
    <row r="4" spans="1:7" ht="30" x14ac:dyDescent="0.25">
      <c r="A4" s="13" t="s">
        <v>2</v>
      </c>
      <c r="B4" s="13"/>
      <c r="C4" s="13"/>
      <c r="D4" s="13"/>
      <c r="E4" s="13"/>
      <c r="F4" s="13"/>
      <c r="G4" s="13"/>
    </row>
    <row r="6" spans="1:7" ht="30" x14ac:dyDescent="0.25">
      <c r="A6" s="16" t="s">
        <v>143</v>
      </c>
      <c r="C6" s="16" t="s">
        <v>90</v>
      </c>
      <c r="E6" s="16" t="s">
        <v>191</v>
      </c>
      <c r="G6" s="16" t="s">
        <v>13</v>
      </c>
    </row>
    <row r="7" spans="1:7" ht="21" x14ac:dyDescent="0.25">
      <c r="A7" s="2" t="s">
        <v>211</v>
      </c>
      <c r="C7" s="11">
        <v>-8563576379</v>
      </c>
      <c r="E7" s="5">
        <f>C7/$C$10</f>
        <v>-8.3705922421825937E-2</v>
      </c>
      <c r="F7" s="5"/>
      <c r="G7" s="5">
        <f>C7/سهام!$AH$2</f>
        <v>-1.4385738560519579E-3</v>
      </c>
    </row>
    <row r="8" spans="1:7" ht="21" x14ac:dyDescent="0.25">
      <c r="A8" s="2" t="s">
        <v>212</v>
      </c>
      <c r="C8" s="11">
        <v>68194966051</v>
      </c>
      <c r="E8" s="5">
        <f t="shared" ref="E8:E9" si="0">C8/$C$10</f>
        <v>0.66658161090526069</v>
      </c>
      <c r="F8" s="5"/>
      <c r="G8" s="5">
        <f>C8/سهام!$AH$2</f>
        <v>1.1455902409639666E-2</v>
      </c>
    </row>
    <row r="9" spans="1:7" ht="21" x14ac:dyDescent="0.25">
      <c r="A9" s="2" t="s">
        <v>213</v>
      </c>
      <c r="C9" s="11">
        <v>42674111913</v>
      </c>
      <c r="E9" s="5">
        <f t="shared" si="0"/>
        <v>0.41712431151656526</v>
      </c>
      <c r="F9" s="5"/>
      <c r="G9" s="5">
        <f>C9/سهام!$AH$2</f>
        <v>7.1687177192487333E-3</v>
      </c>
    </row>
    <row r="10" spans="1:7" ht="19.5" thickBot="1" x14ac:dyDescent="0.3">
      <c r="C10" s="12">
        <f>SUM(C7:C9)</f>
        <v>102305501585</v>
      </c>
      <c r="E10" s="6">
        <f>SUM(E7:E9)</f>
        <v>1</v>
      </c>
      <c r="F10" s="5"/>
      <c r="G10" s="6">
        <f>SUM(G7:G9)</f>
        <v>1.7186046272836444E-2</v>
      </c>
    </row>
    <row r="11" spans="1:7" ht="19.5" thickTop="1" x14ac:dyDescent="0.25"/>
  </sheetData>
  <sheetProtection algorithmName="SHA-512" hashValue="O/PdDhiDIzNNvvA4BG38vWoQImLlDl4iuEANiuFdLtPIcGl1qFIxsF7yI3CVm/2Mt+fTJA/HTBnrbBF/gjyzKQ==" saltValue="v0oGoZNayCBcLVfU5uMzVw==" spinCount="100000" sheet="1" objects="1" scenario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view="pageBreakPreview" zoomScale="60" zoomScaleNormal="100" workbookViewId="0">
      <selection activeCell="C6" sqref="C6:I6"/>
    </sheetView>
  </sheetViews>
  <sheetFormatPr defaultRowHeight="18.75" x14ac:dyDescent="0.25"/>
  <cols>
    <col min="1" max="1" width="34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7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30" x14ac:dyDescent="0.25">
      <c r="A7" s="16" t="s">
        <v>3</v>
      </c>
      <c r="C7" s="16" t="s">
        <v>49</v>
      </c>
      <c r="E7" s="16" t="s">
        <v>50</v>
      </c>
      <c r="G7" s="16" t="s">
        <v>51</v>
      </c>
      <c r="I7" s="16" t="s">
        <v>52</v>
      </c>
      <c r="K7" s="16" t="s">
        <v>49</v>
      </c>
      <c r="M7" s="16" t="s">
        <v>50</v>
      </c>
      <c r="O7" s="16" t="s">
        <v>51</v>
      </c>
      <c r="Q7" s="16" t="s">
        <v>52</v>
      </c>
    </row>
    <row r="8" spans="1:17" ht="21" x14ac:dyDescent="0.25">
      <c r="A8" s="2" t="s">
        <v>53</v>
      </c>
      <c r="C8" s="3">
        <v>22779282</v>
      </c>
      <c r="E8" s="3">
        <v>8281</v>
      </c>
      <c r="G8" s="1" t="s">
        <v>54</v>
      </c>
      <c r="I8" s="3">
        <v>0.28779892584092098</v>
      </c>
      <c r="K8" s="3">
        <v>22779282</v>
      </c>
      <c r="M8" s="3">
        <v>8281</v>
      </c>
      <c r="O8" s="1" t="s">
        <v>54</v>
      </c>
      <c r="Q8" s="3">
        <v>0.28779892584092098</v>
      </c>
    </row>
    <row r="9" spans="1:17" ht="21" x14ac:dyDescent="0.25">
      <c r="A9" s="2" t="s">
        <v>55</v>
      </c>
      <c r="C9" s="3">
        <v>1394767</v>
      </c>
      <c r="E9" s="3">
        <v>3996</v>
      </c>
      <c r="G9" s="1" t="s">
        <v>56</v>
      </c>
      <c r="I9" s="3">
        <v>0.142457367852693</v>
      </c>
      <c r="K9" s="3">
        <v>1394767</v>
      </c>
      <c r="M9" s="3">
        <v>3996</v>
      </c>
      <c r="O9" s="1" t="s">
        <v>56</v>
      </c>
      <c r="Q9" s="3">
        <v>0.142457367852693</v>
      </c>
    </row>
  </sheetData>
  <sheetProtection algorithmName="SHA-512" hashValue="NmVSu2rkcVOyo2OFDOnjyMGpVmXjzEPJAqT9ErBXgH++l66wwtRly1esrrghIi5voEZrSfwPLt1U07YUEsHi8A==" saltValue="fa6KmNJzl+vzQ7YRpSc/sQ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60" zoomScaleNormal="100" workbookViewId="0">
      <selection activeCell="AC14" sqref="AC14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1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1.285156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5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25">
      <c r="A6" s="16" t="s">
        <v>57</v>
      </c>
      <c r="B6" s="16" t="s">
        <v>57</v>
      </c>
      <c r="C6" s="16" t="s">
        <v>57</v>
      </c>
      <c r="D6" s="16" t="s">
        <v>57</v>
      </c>
      <c r="E6" s="16" t="s">
        <v>57</v>
      </c>
      <c r="F6" s="16" t="s">
        <v>57</v>
      </c>
      <c r="G6" s="16" t="s">
        <v>57</v>
      </c>
      <c r="H6" s="16" t="s">
        <v>57</v>
      </c>
      <c r="I6" s="16" t="s">
        <v>57</v>
      </c>
      <c r="J6" s="16" t="s">
        <v>57</v>
      </c>
      <c r="K6" s="16" t="s">
        <v>57</v>
      </c>
      <c r="L6" s="16" t="s">
        <v>57</v>
      </c>
      <c r="M6" s="16" t="s">
        <v>57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25">
      <c r="A7" s="17" t="s">
        <v>58</v>
      </c>
      <c r="C7" s="17" t="s">
        <v>59</v>
      </c>
      <c r="E7" s="17" t="s">
        <v>60</v>
      </c>
      <c r="G7" s="17" t="s">
        <v>61</v>
      </c>
      <c r="I7" s="17" t="s">
        <v>62</v>
      </c>
      <c r="K7" s="17" t="s">
        <v>63</v>
      </c>
      <c r="M7" s="17" t="s">
        <v>52</v>
      </c>
      <c r="O7" s="17" t="s">
        <v>7</v>
      </c>
      <c r="Q7" s="17" t="s">
        <v>8</v>
      </c>
      <c r="S7" s="17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7" t="s">
        <v>7</v>
      </c>
      <c r="AE7" s="17" t="s">
        <v>64</v>
      </c>
      <c r="AG7" s="17" t="s">
        <v>8</v>
      </c>
      <c r="AI7" s="17" t="s">
        <v>9</v>
      </c>
      <c r="AK7" s="14" t="s">
        <v>13</v>
      </c>
    </row>
    <row r="8" spans="1:37" ht="30" x14ac:dyDescent="0.25">
      <c r="A8" s="16" t="s">
        <v>58</v>
      </c>
      <c r="C8" s="16" t="s">
        <v>59</v>
      </c>
      <c r="E8" s="16" t="s">
        <v>60</v>
      </c>
      <c r="G8" s="16" t="s">
        <v>61</v>
      </c>
      <c r="I8" s="16" t="s">
        <v>62</v>
      </c>
      <c r="K8" s="16" t="s">
        <v>63</v>
      </c>
      <c r="M8" s="16" t="s">
        <v>52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64</v>
      </c>
      <c r="AG8" s="16" t="s">
        <v>8</v>
      </c>
      <c r="AI8" s="16" t="s">
        <v>9</v>
      </c>
      <c r="AK8" s="15" t="s">
        <v>13</v>
      </c>
    </row>
    <row r="9" spans="1:37" ht="21" x14ac:dyDescent="0.25">
      <c r="A9" s="2" t="s">
        <v>65</v>
      </c>
      <c r="C9" s="1" t="s">
        <v>66</v>
      </c>
      <c r="E9" s="1" t="s">
        <v>66</v>
      </c>
      <c r="G9" s="1" t="s">
        <v>67</v>
      </c>
      <c r="I9" s="1" t="s">
        <v>68</v>
      </c>
      <c r="K9" s="9">
        <v>16</v>
      </c>
      <c r="L9" s="9"/>
      <c r="M9" s="9">
        <v>16</v>
      </c>
      <c r="N9" s="9"/>
      <c r="O9" s="9">
        <v>913500</v>
      </c>
      <c r="P9" s="9"/>
      <c r="Q9" s="9">
        <v>913702443702</v>
      </c>
      <c r="R9" s="9"/>
      <c r="S9" s="9">
        <v>898721077275</v>
      </c>
      <c r="T9" s="9"/>
      <c r="U9" s="9">
        <v>0</v>
      </c>
      <c r="V9" s="9"/>
      <c r="W9" s="9">
        <v>0</v>
      </c>
      <c r="X9" s="9"/>
      <c r="Y9" s="9">
        <v>0</v>
      </c>
      <c r="Z9" s="9"/>
      <c r="AA9" s="9">
        <v>0</v>
      </c>
      <c r="AB9" s="9"/>
      <c r="AC9" s="9">
        <v>913500</v>
      </c>
      <c r="AD9" s="9"/>
      <c r="AE9" s="9">
        <v>999000</v>
      </c>
      <c r="AF9" s="9"/>
      <c r="AG9" s="9">
        <v>913702443702</v>
      </c>
      <c r="AH9" s="9"/>
      <c r="AI9" s="9">
        <v>912421093696</v>
      </c>
      <c r="AK9" s="5">
        <f>AI9/سهام!$AH$2</f>
        <v>0.15327534583800545</v>
      </c>
    </row>
    <row r="10" spans="1:37" ht="21" x14ac:dyDescent="0.25">
      <c r="A10" s="2" t="s">
        <v>69</v>
      </c>
      <c r="C10" s="1" t="s">
        <v>66</v>
      </c>
      <c r="E10" s="1" t="s">
        <v>66</v>
      </c>
      <c r="G10" s="1" t="s">
        <v>70</v>
      </c>
      <c r="I10" s="1" t="s">
        <v>71</v>
      </c>
      <c r="K10" s="9">
        <v>0</v>
      </c>
      <c r="L10" s="9"/>
      <c r="M10" s="9">
        <v>0</v>
      </c>
      <c r="N10" s="9"/>
      <c r="O10" s="9">
        <v>47943</v>
      </c>
      <c r="P10" s="9"/>
      <c r="Q10" s="9">
        <v>28526085000</v>
      </c>
      <c r="R10" s="9"/>
      <c r="S10" s="9">
        <v>32499510338</v>
      </c>
      <c r="T10" s="9"/>
      <c r="U10" s="9">
        <v>0</v>
      </c>
      <c r="V10" s="9"/>
      <c r="W10" s="9">
        <v>0</v>
      </c>
      <c r="X10" s="9"/>
      <c r="Y10" s="9">
        <v>0</v>
      </c>
      <c r="Z10" s="9"/>
      <c r="AA10" s="9">
        <v>0</v>
      </c>
      <c r="AB10" s="9"/>
      <c r="AC10" s="9">
        <v>47943</v>
      </c>
      <c r="AD10" s="9"/>
      <c r="AE10" s="9">
        <v>717500</v>
      </c>
      <c r="AF10" s="9"/>
      <c r="AG10" s="9">
        <v>28526085000</v>
      </c>
      <c r="AH10" s="9"/>
      <c r="AI10" s="9">
        <v>34392867662</v>
      </c>
      <c r="AK10" s="5">
        <f>AI10/سهام!$AH$2</f>
        <v>5.7775721338268254E-3</v>
      </c>
    </row>
    <row r="11" spans="1:37" ht="21" x14ac:dyDescent="0.25">
      <c r="A11" s="2" t="s">
        <v>72</v>
      </c>
      <c r="C11" s="1" t="s">
        <v>66</v>
      </c>
      <c r="E11" s="1" t="s">
        <v>66</v>
      </c>
      <c r="G11" s="1" t="s">
        <v>73</v>
      </c>
      <c r="I11" s="1" t="s">
        <v>74</v>
      </c>
      <c r="K11" s="9">
        <v>16</v>
      </c>
      <c r="L11" s="9"/>
      <c r="M11" s="9">
        <v>16</v>
      </c>
      <c r="N11" s="9"/>
      <c r="O11" s="9">
        <v>7500</v>
      </c>
      <c r="P11" s="9"/>
      <c r="Q11" s="9">
        <v>7099061470</v>
      </c>
      <c r="R11" s="9"/>
      <c r="S11" s="9">
        <v>7404967606</v>
      </c>
      <c r="T11" s="9"/>
      <c r="U11" s="9">
        <v>0</v>
      </c>
      <c r="V11" s="9"/>
      <c r="W11" s="9">
        <v>0</v>
      </c>
      <c r="X11" s="9"/>
      <c r="Y11" s="9">
        <v>0</v>
      </c>
      <c r="Z11" s="9"/>
      <c r="AA11" s="9">
        <v>0</v>
      </c>
      <c r="AB11" s="9"/>
      <c r="AC11" s="9">
        <v>7500</v>
      </c>
      <c r="AD11" s="9"/>
      <c r="AE11" s="9">
        <v>990910</v>
      </c>
      <c r="AF11" s="9"/>
      <c r="AG11" s="9">
        <v>7099061470</v>
      </c>
      <c r="AH11" s="9"/>
      <c r="AI11" s="9">
        <v>7430477981</v>
      </c>
      <c r="AK11" s="5">
        <f>AI11/سهام!$AH$2</f>
        <v>1.2482274797769206E-3</v>
      </c>
    </row>
    <row r="12" spans="1:37" ht="21" x14ac:dyDescent="0.25">
      <c r="A12" s="2" t="s">
        <v>75</v>
      </c>
      <c r="C12" s="1" t="s">
        <v>66</v>
      </c>
      <c r="E12" s="1" t="s">
        <v>66</v>
      </c>
      <c r="G12" s="1" t="s">
        <v>76</v>
      </c>
      <c r="I12" s="1" t="s">
        <v>77</v>
      </c>
      <c r="K12" s="9">
        <v>20</v>
      </c>
      <c r="L12" s="9"/>
      <c r="M12" s="9">
        <v>20</v>
      </c>
      <c r="N12" s="9"/>
      <c r="O12" s="9">
        <v>575000</v>
      </c>
      <c r="P12" s="9"/>
      <c r="Q12" s="9">
        <v>566395000000</v>
      </c>
      <c r="R12" s="9"/>
      <c r="S12" s="9">
        <v>596306049935</v>
      </c>
      <c r="T12" s="9"/>
      <c r="U12" s="9">
        <v>0</v>
      </c>
      <c r="V12" s="9"/>
      <c r="W12" s="9">
        <v>0</v>
      </c>
      <c r="X12" s="9"/>
      <c r="Y12" s="9">
        <v>0</v>
      </c>
      <c r="Z12" s="9"/>
      <c r="AA12" s="9">
        <v>0</v>
      </c>
      <c r="AB12" s="9"/>
      <c r="AC12" s="9">
        <v>575000</v>
      </c>
      <c r="AD12" s="9"/>
      <c r="AE12" s="9">
        <v>1037242</v>
      </c>
      <c r="AF12" s="9"/>
      <c r="AG12" s="9">
        <v>566395000000</v>
      </c>
      <c r="AH12" s="9"/>
      <c r="AI12" s="9">
        <v>596306049935</v>
      </c>
      <c r="AK12" s="5">
        <f>AI12/سهام!$AH$2</f>
        <v>0.10017196737401859</v>
      </c>
    </row>
    <row r="13" spans="1:37" ht="21" x14ac:dyDescent="0.25">
      <c r="A13" s="2" t="s">
        <v>78</v>
      </c>
      <c r="C13" s="1" t="s">
        <v>66</v>
      </c>
      <c r="E13" s="1" t="s">
        <v>66</v>
      </c>
      <c r="G13" s="1" t="s">
        <v>79</v>
      </c>
      <c r="I13" s="1" t="s">
        <v>80</v>
      </c>
      <c r="K13" s="9">
        <v>19</v>
      </c>
      <c r="L13" s="9"/>
      <c r="M13" s="9">
        <v>19</v>
      </c>
      <c r="N13" s="9"/>
      <c r="O13" s="9">
        <v>790029</v>
      </c>
      <c r="P13" s="9"/>
      <c r="Q13" s="9">
        <v>774411874056</v>
      </c>
      <c r="R13" s="9"/>
      <c r="S13" s="9">
        <v>760660032375</v>
      </c>
      <c r="T13" s="9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  <c r="AB13" s="9"/>
      <c r="AC13" s="9">
        <v>790029</v>
      </c>
      <c r="AD13" s="9"/>
      <c r="AE13" s="9">
        <v>984000</v>
      </c>
      <c r="AF13" s="9"/>
      <c r="AG13" s="9">
        <v>774411874056</v>
      </c>
      <c r="AH13" s="9"/>
      <c r="AI13" s="9">
        <v>777247634327</v>
      </c>
      <c r="AK13" s="5">
        <f>AI13/سهام!$AH$2</f>
        <v>0.13056789324177459</v>
      </c>
    </row>
    <row r="14" spans="1:37" ht="21" x14ac:dyDescent="0.25">
      <c r="A14" s="2" t="s">
        <v>81</v>
      </c>
      <c r="C14" s="1" t="s">
        <v>66</v>
      </c>
      <c r="E14" s="1" t="s">
        <v>66</v>
      </c>
      <c r="G14" s="1" t="s">
        <v>82</v>
      </c>
      <c r="I14" s="1" t="s">
        <v>83</v>
      </c>
      <c r="K14" s="9">
        <v>18</v>
      </c>
      <c r="L14" s="9"/>
      <c r="M14" s="9">
        <v>18</v>
      </c>
      <c r="N14" s="9"/>
      <c r="O14" s="9">
        <v>100830</v>
      </c>
      <c r="P14" s="9"/>
      <c r="Q14" s="9">
        <v>130014463173</v>
      </c>
      <c r="R14" s="9"/>
      <c r="S14" s="9">
        <v>150460378797</v>
      </c>
      <c r="T14" s="9"/>
      <c r="U14" s="9">
        <v>0</v>
      </c>
      <c r="V14" s="9"/>
      <c r="W14" s="9">
        <v>0</v>
      </c>
      <c r="X14" s="9"/>
      <c r="Y14" s="9">
        <v>0</v>
      </c>
      <c r="Z14" s="9"/>
      <c r="AA14" s="9">
        <v>0</v>
      </c>
      <c r="AB14" s="9"/>
      <c r="AC14" s="9">
        <v>100830</v>
      </c>
      <c r="AD14" s="9"/>
      <c r="AE14" s="9">
        <v>1511087</v>
      </c>
      <c r="AF14" s="9"/>
      <c r="AG14" s="9">
        <v>130014463173</v>
      </c>
      <c r="AH14" s="9"/>
      <c r="AI14" s="9">
        <v>152252488124</v>
      </c>
      <c r="AK14" s="5">
        <f>AI14/سهام!$AH$2</f>
        <v>2.5576516076992604E-2</v>
      </c>
    </row>
    <row r="15" spans="1:37" ht="19.5" thickBot="1" x14ac:dyDescent="0.3">
      <c r="K15" s="9"/>
      <c r="L15" s="9"/>
      <c r="M15" s="9"/>
      <c r="N15" s="9"/>
      <c r="O15" s="9"/>
      <c r="P15" s="9"/>
      <c r="Q15" s="10">
        <f>SUM(Q9:Q14)</f>
        <v>2420148927401</v>
      </c>
      <c r="R15" s="9"/>
      <c r="S15" s="10">
        <f>SUM(S9:S14)</f>
        <v>2446052016326</v>
      </c>
      <c r="T15" s="9"/>
      <c r="U15" s="10">
        <f>SUM(U9:U14)</f>
        <v>0</v>
      </c>
      <c r="V15" s="9"/>
      <c r="W15" s="10">
        <f>SUM(W9:W14)</f>
        <v>0</v>
      </c>
      <c r="X15" s="9"/>
      <c r="Y15" s="10">
        <f>SUM(Y9:Y14)</f>
        <v>0</v>
      </c>
      <c r="Z15" s="9"/>
      <c r="AA15" s="10">
        <f>SUM(AA9:AA14)</f>
        <v>0</v>
      </c>
      <c r="AB15" s="9"/>
      <c r="AC15" s="10">
        <f>SUM(AC9:AC14)</f>
        <v>2434802</v>
      </c>
      <c r="AD15" s="9"/>
      <c r="AE15" s="10">
        <f>SUM(AE9:AE14)</f>
        <v>6239739</v>
      </c>
      <c r="AF15" s="9"/>
      <c r="AG15" s="10">
        <f>SUM(AG9:AG14)</f>
        <v>2420148927401</v>
      </c>
      <c r="AH15" s="9"/>
      <c r="AI15" s="10">
        <f>SUM(AI9:AI14)</f>
        <v>2480050611725</v>
      </c>
      <c r="AK15" s="6">
        <f>SUM(AK9:AK14)</f>
        <v>0.41661752214439501</v>
      </c>
    </row>
    <row r="16" spans="1:37" ht="19.5" thickTop="1" x14ac:dyDescent="0.25"/>
  </sheetData>
  <sheetProtection algorithmName="SHA-512" hashValue="6r5XBmD5DU/gnDOr1aSVGa6OTnBZQ2PeupVbaUNHZqhWlfPue+YabSCCbjEp3joDuWSQ8kNJpDPKtzDxqbPrUQ==" saltValue="zyvjOpqhj3XXhNuWS0I8KQ==" spinCount="100000" sheet="1" objects="1" scenario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="60" zoomScaleNormal="100" workbookViewId="0">
      <selection activeCell="K33" sqref="K33"/>
    </sheetView>
  </sheetViews>
  <sheetFormatPr defaultRowHeight="18.75" x14ac:dyDescent="0.25"/>
  <cols>
    <col min="1" max="1" width="28" style="1" bestFit="1" customWidth="1"/>
    <col min="2" max="2" width="1" style="1" customWidth="1"/>
    <col min="3" max="3" width="28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6.140625" style="5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7" t="s">
        <v>85</v>
      </c>
      <c r="C6" s="16" t="s">
        <v>86</v>
      </c>
      <c r="D6" s="16" t="s">
        <v>86</v>
      </c>
      <c r="E6" s="16" t="s">
        <v>86</v>
      </c>
      <c r="F6" s="16" t="s">
        <v>86</v>
      </c>
      <c r="G6" s="16" t="s">
        <v>86</v>
      </c>
      <c r="H6" s="16" t="s">
        <v>86</v>
      </c>
      <c r="I6" s="16" t="s">
        <v>86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25">
      <c r="A7" s="16" t="s">
        <v>85</v>
      </c>
      <c r="C7" s="16" t="s">
        <v>87</v>
      </c>
      <c r="E7" s="16" t="s">
        <v>88</v>
      </c>
      <c r="G7" s="16" t="s">
        <v>89</v>
      </c>
      <c r="I7" s="16" t="s">
        <v>63</v>
      </c>
      <c r="K7" s="16" t="s">
        <v>90</v>
      </c>
      <c r="M7" s="16" t="s">
        <v>91</v>
      </c>
      <c r="O7" s="16" t="s">
        <v>92</v>
      </c>
      <c r="Q7" s="16" t="s">
        <v>90</v>
      </c>
      <c r="S7" s="15" t="s">
        <v>84</v>
      </c>
    </row>
    <row r="8" spans="1:19" ht="21" x14ac:dyDescent="0.25">
      <c r="A8" s="2" t="s">
        <v>93</v>
      </c>
      <c r="C8" s="1" t="s">
        <v>94</v>
      </c>
      <c r="E8" s="1" t="s">
        <v>95</v>
      </c>
      <c r="G8" s="1" t="s">
        <v>96</v>
      </c>
      <c r="I8" s="9">
        <v>0</v>
      </c>
      <c r="J8" s="9"/>
      <c r="K8" s="9">
        <v>738659275</v>
      </c>
      <c r="L8" s="9"/>
      <c r="M8" s="9">
        <v>1068584970</v>
      </c>
      <c r="N8" s="9"/>
      <c r="O8" s="9">
        <v>730146000</v>
      </c>
      <c r="P8" s="9"/>
      <c r="Q8" s="9">
        <v>1077098245</v>
      </c>
      <c r="S8" s="5">
        <f>Q8/سهام!$AH$2</f>
        <v>1.8093905012118145E-4</v>
      </c>
    </row>
    <row r="9" spans="1:19" ht="21" x14ac:dyDescent="0.25">
      <c r="A9" s="2" t="s">
        <v>93</v>
      </c>
      <c r="C9" s="1" t="s">
        <v>97</v>
      </c>
      <c r="E9" s="1" t="s">
        <v>98</v>
      </c>
      <c r="G9" s="1" t="s">
        <v>99</v>
      </c>
      <c r="I9" s="9">
        <v>0</v>
      </c>
      <c r="J9" s="9"/>
      <c r="K9" s="9">
        <v>30000000</v>
      </c>
      <c r="L9" s="9"/>
      <c r="M9" s="9">
        <v>0</v>
      </c>
      <c r="N9" s="9"/>
      <c r="O9" s="9">
        <v>0</v>
      </c>
      <c r="P9" s="9"/>
      <c r="Q9" s="9">
        <v>30000000</v>
      </c>
      <c r="S9" s="5">
        <f>Q9/سهام!$AH$2</f>
        <v>5.0396252420181442E-6</v>
      </c>
    </row>
    <row r="10" spans="1:19" ht="21" x14ac:dyDescent="0.25">
      <c r="A10" s="2" t="s">
        <v>100</v>
      </c>
      <c r="C10" s="1" t="s">
        <v>101</v>
      </c>
      <c r="E10" s="1" t="s">
        <v>95</v>
      </c>
      <c r="G10" s="1" t="s">
        <v>102</v>
      </c>
      <c r="I10" s="9">
        <v>0</v>
      </c>
      <c r="J10" s="9"/>
      <c r="K10" s="9">
        <v>1242165426</v>
      </c>
      <c r="L10" s="9"/>
      <c r="M10" s="9">
        <v>108052626921</v>
      </c>
      <c r="N10" s="9"/>
      <c r="O10" s="9">
        <v>98664690000</v>
      </c>
      <c r="P10" s="9"/>
      <c r="Q10" s="9">
        <v>10630102347</v>
      </c>
      <c r="S10" s="5">
        <f>Q10/سهام!$AH$2</f>
        <v>1.785724403772584E-3</v>
      </c>
    </row>
    <row r="11" spans="1:19" ht="21" x14ac:dyDescent="0.25">
      <c r="A11" s="2" t="s">
        <v>103</v>
      </c>
      <c r="C11" s="1" t="s">
        <v>104</v>
      </c>
      <c r="E11" s="1" t="s">
        <v>95</v>
      </c>
      <c r="G11" s="1" t="s">
        <v>105</v>
      </c>
      <c r="I11" s="9">
        <v>0</v>
      </c>
      <c r="J11" s="9"/>
      <c r="K11" s="9">
        <v>1835010030</v>
      </c>
      <c r="L11" s="9"/>
      <c r="M11" s="9">
        <v>9679818144</v>
      </c>
      <c r="N11" s="9"/>
      <c r="O11" s="9">
        <v>11510250000</v>
      </c>
      <c r="P11" s="9"/>
      <c r="Q11" s="9">
        <v>4578174</v>
      </c>
      <c r="S11" s="5">
        <f>Q11/سهام!$AH$2</f>
        <v>7.6907604175837251E-7</v>
      </c>
    </row>
    <row r="12" spans="1:19" ht="21" x14ac:dyDescent="0.25">
      <c r="A12" s="2" t="s">
        <v>106</v>
      </c>
      <c r="C12" s="1" t="s">
        <v>107</v>
      </c>
      <c r="E12" s="1" t="s">
        <v>95</v>
      </c>
      <c r="G12" s="1" t="s">
        <v>108</v>
      </c>
      <c r="I12" s="9">
        <v>0</v>
      </c>
      <c r="J12" s="9"/>
      <c r="K12" s="9">
        <v>200003</v>
      </c>
      <c r="L12" s="9"/>
      <c r="M12" s="9">
        <v>2185755057</v>
      </c>
      <c r="N12" s="9"/>
      <c r="O12" s="9">
        <v>2180250000</v>
      </c>
      <c r="P12" s="9"/>
      <c r="Q12" s="9">
        <v>5705060</v>
      </c>
      <c r="S12" s="5">
        <f>Q12/سهام!$AH$2</f>
        <v>9.5837881277426775E-7</v>
      </c>
    </row>
    <row r="13" spans="1:19" ht="21" x14ac:dyDescent="0.25">
      <c r="A13" s="2" t="s">
        <v>109</v>
      </c>
      <c r="C13" s="1" t="s">
        <v>110</v>
      </c>
      <c r="E13" s="1" t="s">
        <v>95</v>
      </c>
      <c r="G13" s="1" t="s">
        <v>111</v>
      </c>
      <c r="I13" s="9">
        <v>0</v>
      </c>
      <c r="J13" s="9"/>
      <c r="K13" s="9">
        <v>136476301</v>
      </c>
      <c r="L13" s="9"/>
      <c r="M13" s="9">
        <v>35738082190</v>
      </c>
      <c r="N13" s="9"/>
      <c r="O13" s="9">
        <v>10000250000</v>
      </c>
      <c r="P13" s="9"/>
      <c r="Q13" s="9">
        <v>25874308491</v>
      </c>
      <c r="S13" s="5">
        <f>Q13/سهام!$AH$2</f>
        <v>4.3465606063669334E-3</v>
      </c>
    </row>
    <row r="14" spans="1:19" ht="21" x14ac:dyDescent="0.25">
      <c r="A14" s="2" t="s">
        <v>112</v>
      </c>
      <c r="C14" s="1" t="s">
        <v>113</v>
      </c>
      <c r="E14" s="1" t="s">
        <v>95</v>
      </c>
      <c r="G14" s="1" t="s">
        <v>114</v>
      </c>
      <c r="I14" s="9">
        <v>0</v>
      </c>
      <c r="J14" s="9"/>
      <c r="K14" s="9">
        <v>154690225</v>
      </c>
      <c r="L14" s="9"/>
      <c r="M14" s="9">
        <v>1271427</v>
      </c>
      <c r="N14" s="9"/>
      <c r="O14" s="9">
        <v>0</v>
      </c>
      <c r="P14" s="9"/>
      <c r="Q14" s="9">
        <v>155961652</v>
      </c>
      <c r="S14" s="5">
        <f>Q14/سهام!$AH$2</f>
        <v>2.6199609273534986E-5</v>
      </c>
    </row>
    <row r="15" spans="1:19" ht="21" x14ac:dyDescent="0.25">
      <c r="A15" s="2" t="s">
        <v>115</v>
      </c>
      <c r="C15" s="1" t="s">
        <v>116</v>
      </c>
      <c r="E15" s="1" t="s">
        <v>117</v>
      </c>
      <c r="G15" s="1" t="s">
        <v>118</v>
      </c>
      <c r="I15" s="9">
        <v>19</v>
      </c>
      <c r="J15" s="9"/>
      <c r="K15" s="9">
        <v>65000000000</v>
      </c>
      <c r="L15" s="9"/>
      <c r="M15" s="9">
        <v>0</v>
      </c>
      <c r="N15" s="9"/>
      <c r="O15" s="9">
        <v>65000000000</v>
      </c>
      <c r="P15" s="9"/>
      <c r="Q15" s="9">
        <v>0</v>
      </c>
      <c r="S15" s="5">
        <f>Q15/سهام!$AH$2</f>
        <v>0</v>
      </c>
    </row>
    <row r="16" spans="1:19" ht="21" x14ac:dyDescent="0.25">
      <c r="A16" s="2" t="s">
        <v>119</v>
      </c>
      <c r="C16" s="1" t="s">
        <v>120</v>
      </c>
      <c r="E16" s="1" t="s">
        <v>95</v>
      </c>
      <c r="G16" s="1" t="s">
        <v>121</v>
      </c>
      <c r="I16" s="9">
        <v>0</v>
      </c>
      <c r="J16" s="9"/>
      <c r="K16" s="9">
        <v>198978</v>
      </c>
      <c r="L16" s="9"/>
      <c r="M16" s="9">
        <v>0</v>
      </c>
      <c r="N16" s="9"/>
      <c r="O16" s="9">
        <v>0</v>
      </c>
      <c r="P16" s="9"/>
      <c r="Q16" s="9">
        <v>198978</v>
      </c>
      <c r="S16" s="5">
        <f>Q16/سهام!$AH$2</f>
        <v>3.3425818380209544E-8</v>
      </c>
    </row>
    <row r="17" spans="1:19" ht="21" x14ac:dyDescent="0.25">
      <c r="A17" s="2" t="s">
        <v>122</v>
      </c>
      <c r="C17" s="1" t="s">
        <v>123</v>
      </c>
      <c r="E17" s="1" t="s">
        <v>117</v>
      </c>
      <c r="G17" s="1" t="s">
        <v>124</v>
      </c>
      <c r="I17" s="9">
        <v>20</v>
      </c>
      <c r="J17" s="9"/>
      <c r="K17" s="9">
        <v>300000000000</v>
      </c>
      <c r="L17" s="9"/>
      <c r="M17" s="9">
        <v>0</v>
      </c>
      <c r="N17" s="9"/>
      <c r="O17" s="9">
        <v>300000000000</v>
      </c>
      <c r="P17" s="9"/>
      <c r="Q17" s="9">
        <v>0</v>
      </c>
      <c r="S17" s="5">
        <f>Q17/سهام!$AH$2</f>
        <v>0</v>
      </c>
    </row>
    <row r="18" spans="1:19" ht="21" x14ac:dyDescent="0.25">
      <c r="A18" s="2" t="s">
        <v>122</v>
      </c>
      <c r="C18" s="1" t="s">
        <v>125</v>
      </c>
      <c r="E18" s="1" t="s">
        <v>95</v>
      </c>
      <c r="G18" s="1" t="s">
        <v>124</v>
      </c>
      <c r="I18" s="9">
        <v>0</v>
      </c>
      <c r="J18" s="9"/>
      <c r="K18" s="9">
        <v>38449381</v>
      </c>
      <c r="L18" s="9"/>
      <c r="M18" s="9">
        <v>307956164384</v>
      </c>
      <c r="N18" s="9"/>
      <c r="O18" s="9">
        <v>304440250000</v>
      </c>
      <c r="P18" s="9"/>
      <c r="Q18" s="9">
        <v>3554363765</v>
      </c>
      <c r="S18" s="5">
        <f>Q18/سهام!$AH$2</f>
        <v>5.9708871164695487E-4</v>
      </c>
    </row>
    <row r="19" spans="1:19" ht="21" x14ac:dyDescent="0.25">
      <c r="A19" s="2" t="s">
        <v>126</v>
      </c>
      <c r="C19" s="1" t="s">
        <v>127</v>
      </c>
      <c r="E19" s="1" t="s">
        <v>95</v>
      </c>
      <c r="G19" s="1" t="s">
        <v>128</v>
      </c>
      <c r="I19" s="9">
        <v>0</v>
      </c>
      <c r="J19" s="9"/>
      <c r="K19" s="9">
        <v>522881996</v>
      </c>
      <c r="L19" s="9"/>
      <c r="M19" s="9">
        <v>5165941496</v>
      </c>
      <c r="N19" s="9"/>
      <c r="O19" s="9">
        <v>5680250000</v>
      </c>
      <c r="P19" s="9"/>
      <c r="Q19" s="9">
        <v>8573492</v>
      </c>
      <c r="S19" s="5">
        <f>Q19/سهام!$AH$2</f>
        <v>1.4402395565146874E-6</v>
      </c>
    </row>
    <row r="20" spans="1:19" ht="21" x14ac:dyDescent="0.25">
      <c r="A20" s="2" t="s">
        <v>129</v>
      </c>
      <c r="C20" s="1" t="s">
        <v>130</v>
      </c>
      <c r="E20" s="1" t="s">
        <v>117</v>
      </c>
      <c r="G20" s="1" t="s">
        <v>128</v>
      </c>
      <c r="I20" s="9">
        <v>20</v>
      </c>
      <c r="J20" s="9"/>
      <c r="K20" s="9">
        <v>314000000000</v>
      </c>
      <c r="L20" s="9"/>
      <c r="M20" s="9">
        <v>0</v>
      </c>
      <c r="N20" s="9"/>
      <c r="O20" s="9">
        <v>0</v>
      </c>
      <c r="P20" s="9"/>
      <c r="Q20" s="9">
        <v>314000000000</v>
      </c>
      <c r="S20" s="5">
        <f>Q20/سهام!$AH$2</f>
        <v>5.2748077533123244E-2</v>
      </c>
    </row>
    <row r="21" spans="1:19" ht="21" x14ac:dyDescent="0.25">
      <c r="A21" s="2" t="s">
        <v>109</v>
      </c>
      <c r="C21" s="1" t="s">
        <v>131</v>
      </c>
      <c r="E21" s="1" t="s">
        <v>117</v>
      </c>
      <c r="G21" s="1" t="s">
        <v>132</v>
      </c>
      <c r="I21" s="9">
        <v>21</v>
      </c>
      <c r="J21" s="9"/>
      <c r="K21" s="9">
        <v>800000000000</v>
      </c>
      <c r="L21" s="9"/>
      <c r="M21" s="9">
        <v>0</v>
      </c>
      <c r="N21" s="9"/>
      <c r="O21" s="9">
        <v>10000000000</v>
      </c>
      <c r="P21" s="9"/>
      <c r="Q21" s="9">
        <v>790000000000</v>
      </c>
      <c r="S21" s="5">
        <f>Q21/سهام!$AH$2</f>
        <v>0.13271013137314447</v>
      </c>
    </row>
    <row r="22" spans="1:19" ht="21" x14ac:dyDescent="0.25">
      <c r="A22" s="2" t="s">
        <v>122</v>
      </c>
      <c r="C22" s="1" t="s">
        <v>133</v>
      </c>
      <c r="E22" s="1" t="s">
        <v>117</v>
      </c>
      <c r="G22" s="1" t="s">
        <v>134</v>
      </c>
      <c r="I22" s="9">
        <v>21</v>
      </c>
      <c r="J22" s="9"/>
      <c r="K22" s="9">
        <v>240000000000</v>
      </c>
      <c r="L22" s="9"/>
      <c r="M22" s="9">
        <v>0</v>
      </c>
      <c r="N22" s="9"/>
      <c r="O22" s="9">
        <v>0</v>
      </c>
      <c r="P22" s="9"/>
      <c r="Q22" s="9">
        <v>240000000000</v>
      </c>
      <c r="S22" s="5">
        <f>Q22/سهام!$AH$2</f>
        <v>4.0317001936145153E-2</v>
      </c>
    </row>
    <row r="23" spans="1:19" ht="21" x14ac:dyDescent="0.25">
      <c r="A23" s="2" t="s">
        <v>109</v>
      </c>
      <c r="C23" s="1" t="s">
        <v>135</v>
      </c>
      <c r="E23" s="1" t="s">
        <v>117</v>
      </c>
      <c r="G23" s="1" t="s">
        <v>136</v>
      </c>
      <c r="I23" s="9">
        <v>22</v>
      </c>
      <c r="J23" s="9"/>
      <c r="K23" s="9">
        <v>766000000000</v>
      </c>
      <c r="L23" s="9"/>
      <c r="M23" s="9">
        <v>0</v>
      </c>
      <c r="N23" s="9"/>
      <c r="O23" s="9">
        <v>0</v>
      </c>
      <c r="P23" s="9"/>
      <c r="Q23" s="9">
        <v>766000000000</v>
      </c>
      <c r="S23" s="5">
        <f>Q23/سهام!$AH$2</f>
        <v>0.12867843117952996</v>
      </c>
    </row>
    <row r="24" spans="1:19" ht="21" x14ac:dyDescent="0.25">
      <c r="A24" s="2" t="s">
        <v>122</v>
      </c>
      <c r="C24" s="1" t="s">
        <v>137</v>
      </c>
      <c r="E24" s="1" t="s">
        <v>117</v>
      </c>
      <c r="G24" s="1" t="s">
        <v>138</v>
      </c>
      <c r="I24" s="9">
        <v>22</v>
      </c>
      <c r="J24" s="9"/>
      <c r="K24" s="9">
        <v>0</v>
      </c>
      <c r="L24" s="9"/>
      <c r="M24" s="9">
        <v>300000000000</v>
      </c>
      <c r="N24" s="9"/>
      <c r="O24" s="9">
        <v>0</v>
      </c>
      <c r="P24" s="9"/>
      <c r="Q24" s="9">
        <v>300000000000</v>
      </c>
      <c r="S24" s="5">
        <f>Q24/سهام!$AH$2</f>
        <v>5.0396252420181441E-2</v>
      </c>
    </row>
    <row r="25" spans="1:19" ht="19.5" thickBot="1" x14ac:dyDescent="0.3">
      <c r="I25" s="9"/>
      <c r="J25" s="9"/>
      <c r="K25" s="10">
        <f>SUM(K8:K24)</f>
        <v>2489698731615</v>
      </c>
      <c r="L25" s="9"/>
      <c r="M25" s="10">
        <f>SUM(M8:M24)</f>
        <v>769848244589</v>
      </c>
      <c r="N25" s="9"/>
      <c r="O25" s="10">
        <f>SUM(O8:O24)</f>
        <v>808206086000</v>
      </c>
      <c r="P25" s="9"/>
      <c r="Q25" s="10">
        <f>SUM(Q8:Q24)</f>
        <v>2451340890204</v>
      </c>
      <c r="S25" s="6">
        <f>SUM(S8:S24)</f>
        <v>0.41179464756877687</v>
      </c>
    </row>
    <row r="26" spans="1:19" ht="19.5" thickTop="1" x14ac:dyDescent="0.25"/>
  </sheetData>
  <sheetProtection algorithmName="SHA-512" hashValue="++rlkqP/L/WChvPmzH4F6DfB8vk/3/7D4DK1ucCEzUEllxTiFq5BZgTho5kbKWhnAQe/6WRknbaT9RRP65c8wQ==" saltValue="w0pn27vhPyjfDlxM95R2ug==" spinCount="100000" sheet="1" objects="1" scenarios="1"/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rightToLeft="1" view="pageBreakPreview" zoomScale="60" zoomScaleNormal="100" workbookViewId="0">
      <selection activeCell="E44" sqref="E44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6" t="s">
        <v>140</v>
      </c>
      <c r="B6" s="16" t="s">
        <v>140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I6" s="16" t="s">
        <v>141</v>
      </c>
      <c r="J6" s="16" t="s">
        <v>141</v>
      </c>
      <c r="K6" s="16" t="s">
        <v>141</v>
      </c>
      <c r="L6" s="16" t="s">
        <v>141</v>
      </c>
      <c r="M6" s="16" t="s">
        <v>141</v>
      </c>
      <c r="O6" s="16" t="s">
        <v>142</v>
      </c>
      <c r="P6" s="16" t="s">
        <v>142</v>
      </c>
      <c r="Q6" s="16" t="s">
        <v>142</v>
      </c>
      <c r="R6" s="16" t="s">
        <v>142</v>
      </c>
      <c r="S6" s="16" t="s">
        <v>142</v>
      </c>
    </row>
    <row r="7" spans="1:19" ht="30" x14ac:dyDescent="0.25">
      <c r="A7" s="16" t="s">
        <v>143</v>
      </c>
      <c r="C7" s="16" t="s">
        <v>144</v>
      </c>
      <c r="E7" s="16" t="s">
        <v>62</v>
      </c>
      <c r="G7" s="16" t="s">
        <v>63</v>
      </c>
      <c r="I7" s="16" t="s">
        <v>145</v>
      </c>
      <c r="K7" s="16" t="s">
        <v>146</v>
      </c>
      <c r="M7" s="16" t="s">
        <v>147</v>
      </c>
      <c r="O7" s="16" t="s">
        <v>145</v>
      </c>
      <c r="Q7" s="16" t="s">
        <v>146</v>
      </c>
      <c r="S7" s="16" t="s">
        <v>147</v>
      </c>
    </row>
    <row r="8" spans="1:19" ht="21" x14ac:dyDescent="0.25">
      <c r="A8" s="2" t="s">
        <v>148</v>
      </c>
      <c r="C8" s="1" t="s">
        <v>149</v>
      </c>
      <c r="E8" s="1" t="s">
        <v>150</v>
      </c>
      <c r="G8" s="9">
        <v>18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667625832</v>
      </c>
      <c r="P8" s="9"/>
      <c r="Q8" s="9">
        <v>0</v>
      </c>
      <c r="R8" s="9"/>
      <c r="S8" s="9">
        <v>667625832</v>
      </c>
    </row>
    <row r="9" spans="1:19" ht="21" x14ac:dyDescent="0.25">
      <c r="A9" s="2" t="s">
        <v>75</v>
      </c>
      <c r="C9" s="1" t="s">
        <v>149</v>
      </c>
      <c r="E9" s="1" t="s">
        <v>77</v>
      </c>
      <c r="G9" s="9">
        <v>20</v>
      </c>
      <c r="H9" s="9"/>
      <c r="I9" s="9">
        <v>9129673973</v>
      </c>
      <c r="J9" s="9"/>
      <c r="K9" s="9">
        <v>0</v>
      </c>
      <c r="L9" s="9"/>
      <c r="M9" s="9">
        <v>9129673973</v>
      </c>
      <c r="N9" s="9"/>
      <c r="O9" s="9">
        <v>108348964085</v>
      </c>
      <c r="P9" s="9"/>
      <c r="Q9" s="9">
        <v>0</v>
      </c>
      <c r="R9" s="9"/>
      <c r="S9" s="9">
        <v>108348964085</v>
      </c>
    </row>
    <row r="10" spans="1:19" ht="21" x14ac:dyDescent="0.25">
      <c r="A10" s="2" t="s">
        <v>151</v>
      </c>
      <c r="C10" s="1" t="s">
        <v>149</v>
      </c>
      <c r="E10" s="1" t="s">
        <v>152</v>
      </c>
      <c r="G10" s="9">
        <v>16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1817364567</v>
      </c>
      <c r="P10" s="9"/>
      <c r="Q10" s="9">
        <v>0</v>
      </c>
      <c r="R10" s="9"/>
      <c r="S10" s="9">
        <v>1817364567</v>
      </c>
    </row>
    <row r="11" spans="1:19" ht="21" x14ac:dyDescent="0.25">
      <c r="A11" s="2" t="s">
        <v>65</v>
      </c>
      <c r="C11" s="1" t="s">
        <v>149</v>
      </c>
      <c r="E11" s="1" t="s">
        <v>68</v>
      </c>
      <c r="G11" s="9">
        <v>16</v>
      </c>
      <c r="H11" s="9"/>
      <c r="I11" s="9">
        <v>11851101860</v>
      </c>
      <c r="J11" s="9"/>
      <c r="K11" s="9">
        <v>0</v>
      </c>
      <c r="L11" s="9"/>
      <c r="M11" s="9">
        <v>11851101860</v>
      </c>
      <c r="N11" s="9"/>
      <c r="O11" s="9">
        <v>148339498884</v>
      </c>
      <c r="P11" s="9"/>
      <c r="Q11" s="9">
        <v>0</v>
      </c>
      <c r="R11" s="9"/>
      <c r="S11" s="9">
        <v>148339498884</v>
      </c>
    </row>
    <row r="12" spans="1:19" ht="21" x14ac:dyDescent="0.25">
      <c r="A12" s="2" t="s">
        <v>78</v>
      </c>
      <c r="C12" s="1" t="s">
        <v>149</v>
      </c>
      <c r="E12" s="1" t="s">
        <v>80</v>
      </c>
      <c r="G12" s="9">
        <v>19</v>
      </c>
      <c r="H12" s="9"/>
      <c r="I12" s="9">
        <v>13117407963</v>
      </c>
      <c r="J12" s="9"/>
      <c r="K12" s="9">
        <v>0</v>
      </c>
      <c r="L12" s="9"/>
      <c r="M12" s="9">
        <v>13117407963</v>
      </c>
      <c r="N12" s="9"/>
      <c r="O12" s="9">
        <v>137921244917</v>
      </c>
      <c r="P12" s="9"/>
      <c r="Q12" s="9">
        <v>0</v>
      </c>
      <c r="R12" s="9"/>
      <c r="S12" s="9">
        <v>137921244917</v>
      </c>
    </row>
    <row r="13" spans="1:19" ht="21" x14ac:dyDescent="0.25">
      <c r="A13" s="2" t="s">
        <v>72</v>
      </c>
      <c r="C13" s="1" t="s">
        <v>149</v>
      </c>
      <c r="E13" s="1" t="s">
        <v>74</v>
      </c>
      <c r="G13" s="9">
        <v>16</v>
      </c>
      <c r="H13" s="9"/>
      <c r="I13" s="9">
        <v>98186856</v>
      </c>
      <c r="J13" s="9"/>
      <c r="K13" s="9">
        <v>0</v>
      </c>
      <c r="L13" s="9"/>
      <c r="M13" s="9">
        <v>98186856</v>
      </c>
      <c r="N13" s="9"/>
      <c r="O13" s="9">
        <v>1107570365</v>
      </c>
      <c r="P13" s="9"/>
      <c r="Q13" s="9">
        <v>0</v>
      </c>
      <c r="R13" s="9"/>
      <c r="S13" s="9">
        <v>1107570365</v>
      </c>
    </row>
    <row r="14" spans="1:19" ht="21" x14ac:dyDescent="0.25">
      <c r="A14" s="2" t="s">
        <v>153</v>
      </c>
      <c r="C14" s="1" t="s">
        <v>149</v>
      </c>
      <c r="E14" s="1" t="s">
        <v>154</v>
      </c>
      <c r="G14" s="9">
        <v>17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51887858848</v>
      </c>
      <c r="P14" s="9"/>
      <c r="Q14" s="9">
        <v>0</v>
      </c>
      <c r="R14" s="9"/>
      <c r="S14" s="9">
        <v>51887858848</v>
      </c>
    </row>
    <row r="15" spans="1:19" ht="21" x14ac:dyDescent="0.25">
      <c r="A15" s="2" t="s">
        <v>93</v>
      </c>
      <c r="C15" s="3">
        <v>1</v>
      </c>
      <c r="E15" s="1" t="s">
        <v>149</v>
      </c>
      <c r="G15" s="9">
        <v>0</v>
      </c>
      <c r="H15" s="9"/>
      <c r="I15" s="9">
        <v>78570</v>
      </c>
      <c r="J15" s="9"/>
      <c r="K15" s="9">
        <v>0</v>
      </c>
      <c r="L15" s="9"/>
      <c r="M15" s="9">
        <v>78570</v>
      </c>
      <c r="N15" s="9"/>
      <c r="O15" s="9">
        <v>225388</v>
      </c>
      <c r="P15" s="9"/>
      <c r="Q15" s="9">
        <v>0</v>
      </c>
      <c r="R15" s="9"/>
      <c r="S15" s="9">
        <v>225388</v>
      </c>
    </row>
    <row r="16" spans="1:19" ht="21" x14ac:dyDescent="0.25">
      <c r="A16" s="2" t="s">
        <v>100</v>
      </c>
      <c r="C16" s="3">
        <v>31</v>
      </c>
      <c r="E16" s="1" t="s">
        <v>149</v>
      </c>
      <c r="G16" s="9">
        <v>0</v>
      </c>
      <c r="H16" s="9"/>
      <c r="I16" s="9">
        <v>10206127</v>
      </c>
      <c r="J16" s="9"/>
      <c r="K16" s="9">
        <v>0</v>
      </c>
      <c r="L16" s="9"/>
      <c r="M16" s="9">
        <v>10206127</v>
      </c>
      <c r="N16" s="9"/>
      <c r="O16" s="9">
        <v>238160072</v>
      </c>
      <c r="P16" s="9"/>
      <c r="Q16" s="9">
        <v>0</v>
      </c>
      <c r="R16" s="9"/>
      <c r="S16" s="9">
        <v>238160072</v>
      </c>
    </row>
    <row r="17" spans="1:19" ht="21" x14ac:dyDescent="0.25">
      <c r="A17" s="2" t="s">
        <v>155</v>
      </c>
      <c r="C17" s="3">
        <v>31</v>
      </c>
      <c r="E17" s="1" t="s">
        <v>149</v>
      </c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32477</v>
      </c>
      <c r="P17" s="9"/>
      <c r="Q17" s="9">
        <v>0</v>
      </c>
      <c r="R17" s="9"/>
      <c r="S17" s="9">
        <v>32477</v>
      </c>
    </row>
    <row r="18" spans="1:19" ht="21" x14ac:dyDescent="0.25">
      <c r="A18" s="2" t="s">
        <v>103</v>
      </c>
      <c r="C18" s="3">
        <v>20</v>
      </c>
      <c r="E18" s="1" t="s">
        <v>149</v>
      </c>
      <c r="G18" s="9">
        <v>0</v>
      </c>
      <c r="H18" s="9"/>
      <c r="I18" s="9">
        <v>37321</v>
      </c>
      <c r="J18" s="9"/>
      <c r="K18" s="9">
        <v>0</v>
      </c>
      <c r="L18" s="9"/>
      <c r="M18" s="9">
        <v>37321</v>
      </c>
      <c r="N18" s="9"/>
      <c r="O18" s="9">
        <v>2592924</v>
      </c>
      <c r="P18" s="9"/>
      <c r="Q18" s="9">
        <v>0</v>
      </c>
      <c r="R18" s="9"/>
      <c r="S18" s="9">
        <v>2592924</v>
      </c>
    </row>
    <row r="19" spans="1:19" ht="21" x14ac:dyDescent="0.25">
      <c r="A19" s="2" t="s">
        <v>106</v>
      </c>
      <c r="C19" s="3">
        <v>6</v>
      </c>
      <c r="E19" s="1" t="s">
        <v>149</v>
      </c>
      <c r="G19" s="9">
        <v>18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35322279495</v>
      </c>
      <c r="P19" s="9"/>
      <c r="Q19" s="9">
        <v>0</v>
      </c>
      <c r="R19" s="9"/>
      <c r="S19" s="9">
        <v>35322279495</v>
      </c>
    </row>
    <row r="20" spans="1:19" ht="21" x14ac:dyDescent="0.25">
      <c r="A20" s="2" t="s">
        <v>156</v>
      </c>
      <c r="C20" s="3">
        <v>6</v>
      </c>
      <c r="E20" s="1" t="s">
        <v>149</v>
      </c>
      <c r="G20" s="9">
        <v>18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8806721281</v>
      </c>
      <c r="P20" s="9"/>
      <c r="Q20" s="9">
        <v>0</v>
      </c>
      <c r="R20" s="9"/>
      <c r="S20" s="9">
        <v>8806721281</v>
      </c>
    </row>
    <row r="21" spans="1:19" ht="21" x14ac:dyDescent="0.25">
      <c r="A21" s="2" t="s">
        <v>156</v>
      </c>
      <c r="C21" s="3">
        <v>17</v>
      </c>
      <c r="E21" s="1" t="s">
        <v>149</v>
      </c>
      <c r="G21" s="9">
        <v>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885865</v>
      </c>
      <c r="P21" s="9"/>
      <c r="Q21" s="9">
        <v>0</v>
      </c>
      <c r="R21" s="9"/>
      <c r="S21" s="9">
        <v>885865</v>
      </c>
    </row>
    <row r="22" spans="1:19" ht="21" x14ac:dyDescent="0.25">
      <c r="A22" s="2" t="s">
        <v>106</v>
      </c>
      <c r="C22" s="3">
        <v>6</v>
      </c>
      <c r="E22" s="1" t="s">
        <v>149</v>
      </c>
      <c r="G22" s="9">
        <v>0</v>
      </c>
      <c r="H22" s="9"/>
      <c r="I22" s="9">
        <v>1631</v>
      </c>
      <c r="J22" s="9"/>
      <c r="K22" s="9">
        <v>0</v>
      </c>
      <c r="L22" s="9"/>
      <c r="M22" s="9">
        <v>1631</v>
      </c>
      <c r="N22" s="9"/>
      <c r="O22" s="9">
        <v>4589062</v>
      </c>
      <c r="P22" s="9"/>
      <c r="Q22" s="9">
        <v>0</v>
      </c>
      <c r="R22" s="9"/>
      <c r="S22" s="9">
        <v>4589062</v>
      </c>
    </row>
    <row r="23" spans="1:19" ht="21" x14ac:dyDescent="0.25">
      <c r="A23" s="2" t="s">
        <v>157</v>
      </c>
      <c r="C23" s="3">
        <v>8</v>
      </c>
      <c r="E23" s="1" t="s">
        <v>149</v>
      </c>
      <c r="G23" s="9">
        <v>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31501</v>
      </c>
      <c r="P23" s="9"/>
      <c r="Q23" s="9">
        <v>0</v>
      </c>
      <c r="R23" s="9"/>
      <c r="S23" s="9">
        <v>31501</v>
      </c>
    </row>
    <row r="24" spans="1:19" ht="21" x14ac:dyDescent="0.25">
      <c r="A24" s="2" t="s">
        <v>103</v>
      </c>
      <c r="C24" s="3">
        <v>31</v>
      </c>
      <c r="E24" s="1" t="s">
        <v>149</v>
      </c>
      <c r="G24" s="9">
        <v>20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71232705988</v>
      </c>
      <c r="P24" s="9"/>
      <c r="Q24" s="9">
        <v>0</v>
      </c>
      <c r="R24" s="9"/>
      <c r="S24" s="9">
        <v>71232705988</v>
      </c>
    </row>
    <row r="25" spans="1:19" ht="21" x14ac:dyDescent="0.25">
      <c r="A25" s="2" t="s">
        <v>103</v>
      </c>
      <c r="C25" s="3">
        <v>31</v>
      </c>
      <c r="E25" s="1" t="s">
        <v>149</v>
      </c>
      <c r="G25" s="9">
        <v>20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49959128494</v>
      </c>
      <c r="P25" s="9"/>
      <c r="Q25" s="9">
        <v>0</v>
      </c>
      <c r="R25" s="9"/>
      <c r="S25" s="9">
        <v>49959128494</v>
      </c>
    </row>
    <row r="26" spans="1:19" ht="21" x14ac:dyDescent="0.25">
      <c r="A26" s="2" t="s">
        <v>158</v>
      </c>
      <c r="C26" s="3">
        <v>31</v>
      </c>
      <c r="E26" s="1" t="s">
        <v>149</v>
      </c>
      <c r="G26" s="9">
        <v>20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893775034</v>
      </c>
      <c r="P26" s="9"/>
      <c r="Q26" s="9">
        <v>0</v>
      </c>
      <c r="R26" s="9"/>
      <c r="S26" s="9">
        <v>893775034</v>
      </c>
    </row>
    <row r="27" spans="1:19" ht="21" x14ac:dyDescent="0.25">
      <c r="A27" s="2" t="s">
        <v>112</v>
      </c>
      <c r="C27" s="3">
        <v>22</v>
      </c>
      <c r="E27" s="1" t="s">
        <v>149</v>
      </c>
      <c r="G27" s="9">
        <v>0</v>
      </c>
      <c r="H27" s="9"/>
      <c r="I27" s="9">
        <v>1271427</v>
      </c>
      <c r="J27" s="9"/>
      <c r="K27" s="9">
        <v>0</v>
      </c>
      <c r="L27" s="9"/>
      <c r="M27" s="9">
        <v>1271427</v>
      </c>
      <c r="N27" s="9"/>
      <c r="O27" s="9">
        <v>5952454</v>
      </c>
      <c r="P27" s="9"/>
      <c r="Q27" s="9">
        <v>0</v>
      </c>
      <c r="R27" s="9"/>
      <c r="S27" s="9">
        <v>5952454</v>
      </c>
    </row>
    <row r="28" spans="1:19" ht="21" x14ac:dyDescent="0.25">
      <c r="A28" s="2" t="s">
        <v>112</v>
      </c>
      <c r="C28" s="3">
        <v>23</v>
      </c>
      <c r="E28" s="1" t="s">
        <v>149</v>
      </c>
      <c r="G28" s="9">
        <v>18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26765329663</v>
      </c>
      <c r="P28" s="9"/>
      <c r="Q28" s="9">
        <v>1337073</v>
      </c>
      <c r="R28" s="9"/>
      <c r="S28" s="9">
        <v>26763992590</v>
      </c>
    </row>
    <row r="29" spans="1:19" ht="21" x14ac:dyDescent="0.25">
      <c r="A29" s="2" t="s">
        <v>109</v>
      </c>
      <c r="C29" s="3">
        <v>28</v>
      </c>
      <c r="E29" s="1" t="s">
        <v>149</v>
      </c>
      <c r="G29" s="9">
        <v>20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107506250546</v>
      </c>
      <c r="P29" s="9"/>
      <c r="Q29" s="9">
        <v>0</v>
      </c>
      <c r="R29" s="9"/>
      <c r="S29" s="9">
        <v>107506250546</v>
      </c>
    </row>
    <row r="30" spans="1:19" ht="21" x14ac:dyDescent="0.25">
      <c r="A30" s="2" t="s">
        <v>115</v>
      </c>
      <c r="C30" s="3">
        <v>1</v>
      </c>
      <c r="E30" s="1" t="s">
        <v>149</v>
      </c>
      <c r="G30" s="9">
        <v>19</v>
      </c>
      <c r="H30" s="9"/>
      <c r="I30" s="9">
        <v>575205472</v>
      </c>
      <c r="J30" s="9"/>
      <c r="K30" s="9">
        <v>0</v>
      </c>
      <c r="L30" s="9"/>
      <c r="M30" s="9">
        <v>575205472</v>
      </c>
      <c r="N30" s="9"/>
      <c r="O30" s="9">
        <v>18458544588</v>
      </c>
      <c r="P30" s="9"/>
      <c r="Q30" s="9">
        <v>0</v>
      </c>
      <c r="R30" s="9"/>
      <c r="S30" s="9">
        <v>18458544588</v>
      </c>
    </row>
    <row r="31" spans="1:19" ht="21" x14ac:dyDescent="0.25">
      <c r="A31" s="2" t="s">
        <v>119</v>
      </c>
      <c r="C31" s="3">
        <v>17</v>
      </c>
      <c r="E31" s="1" t="s">
        <v>149</v>
      </c>
      <c r="G31" s="9">
        <v>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38978</v>
      </c>
      <c r="P31" s="9"/>
      <c r="Q31" s="9">
        <v>0</v>
      </c>
      <c r="R31" s="9"/>
      <c r="S31" s="9">
        <v>38978</v>
      </c>
    </row>
    <row r="32" spans="1:19" ht="21" x14ac:dyDescent="0.25">
      <c r="A32" s="2" t="s">
        <v>122</v>
      </c>
      <c r="C32" s="3">
        <v>19</v>
      </c>
      <c r="E32" s="1" t="s">
        <v>149</v>
      </c>
      <c r="G32" s="9">
        <v>20</v>
      </c>
      <c r="H32" s="9"/>
      <c r="I32" s="9">
        <v>2301369948</v>
      </c>
      <c r="J32" s="9"/>
      <c r="K32" s="9">
        <v>-21680087</v>
      </c>
      <c r="L32" s="9"/>
      <c r="M32" s="9">
        <v>2323050035</v>
      </c>
      <c r="N32" s="9"/>
      <c r="O32" s="9">
        <v>24164383561</v>
      </c>
      <c r="P32" s="9"/>
      <c r="Q32" s="9">
        <v>0</v>
      </c>
      <c r="R32" s="9"/>
      <c r="S32" s="9">
        <v>24164383561</v>
      </c>
    </row>
    <row r="33" spans="1:19" ht="21" x14ac:dyDescent="0.25">
      <c r="A33" s="2" t="s">
        <v>122</v>
      </c>
      <c r="C33" s="3">
        <v>19</v>
      </c>
      <c r="E33" s="1" t="s">
        <v>149</v>
      </c>
      <c r="G33" s="9">
        <v>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592313</v>
      </c>
      <c r="P33" s="9"/>
      <c r="Q33" s="9">
        <v>0</v>
      </c>
      <c r="R33" s="9"/>
      <c r="S33" s="9">
        <v>592313</v>
      </c>
    </row>
    <row r="34" spans="1:19" ht="21" x14ac:dyDescent="0.25">
      <c r="A34" s="2" t="s">
        <v>126</v>
      </c>
      <c r="C34" s="3">
        <v>6</v>
      </c>
      <c r="E34" s="1" t="s">
        <v>149</v>
      </c>
      <c r="G34" s="9">
        <v>0</v>
      </c>
      <c r="H34" s="9"/>
      <c r="I34" s="9">
        <v>4297660</v>
      </c>
      <c r="J34" s="9"/>
      <c r="K34" s="9">
        <v>0</v>
      </c>
      <c r="L34" s="9"/>
      <c r="M34" s="9">
        <v>4297660</v>
      </c>
      <c r="N34" s="9"/>
      <c r="O34" s="9">
        <v>4391984</v>
      </c>
      <c r="P34" s="9"/>
      <c r="Q34" s="9">
        <v>0</v>
      </c>
      <c r="R34" s="9"/>
      <c r="S34" s="9">
        <v>4391984</v>
      </c>
    </row>
    <row r="35" spans="1:19" ht="21" x14ac:dyDescent="0.25">
      <c r="A35" s="2" t="s">
        <v>129</v>
      </c>
      <c r="C35" s="3">
        <v>6</v>
      </c>
      <c r="E35" s="1" t="s">
        <v>149</v>
      </c>
      <c r="G35" s="9">
        <v>20</v>
      </c>
      <c r="H35" s="9"/>
      <c r="I35" s="9">
        <v>5161643820</v>
      </c>
      <c r="J35" s="9"/>
      <c r="K35" s="9">
        <v>0</v>
      </c>
      <c r="L35" s="9"/>
      <c r="M35" s="9">
        <v>5161643820</v>
      </c>
      <c r="N35" s="9"/>
      <c r="O35" s="9">
        <v>19614246516</v>
      </c>
      <c r="P35" s="9"/>
      <c r="Q35" s="9">
        <v>13531344</v>
      </c>
      <c r="R35" s="9"/>
      <c r="S35" s="9">
        <v>19600715172</v>
      </c>
    </row>
    <row r="36" spans="1:19" ht="21" x14ac:dyDescent="0.25">
      <c r="A36" s="2" t="s">
        <v>109</v>
      </c>
      <c r="C36" s="3">
        <v>28</v>
      </c>
      <c r="E36" s="1" t="s">
        <v>149</v>
      </c>
      <c r="G36" s="9">
        <v>21</v>
      </c>
      <c r="H36" s="9"/>
      <c r="I36" s="9">
        <v>13733424635</v>
      </c>
      <c r="J36" s="9"/>
      <c r="K36" s="9">
        <v>-10654882</v>
      </c>
      <c r="L36" s="9"/>
      <c r="M36" s="9">
        <v>13744079517</v>
      </c>
      <c r="N36" s="9"/>
      <c r="O36" s="9">
        <v>42270410899</v>
      </c>
      <c r="P36" s="9"/>
      <c r="Q36" s="9">
        <v>3939655</v>
      </c>
      <c r="R36" s="9"/>
      <c r="S36" s="9">
        <v>42266471244</v>
      </c>
    </row>
    <row r="37" spans="1:19" ht="21" x14ac:dyDescent="0.25">
      <c r="A37" s="2" t="s">
        <v>122</v>
      </c>
      <c r="C37" s="3">
        <v>24</v>
      </c>
      <c r="E37" s="1" t="s">
        <v>149</v>
      </c>
      <c r="G37" s="9">
        <v>21</v>
      </c>
      <c r="H37" s="9"/>
      <c r="I37" s="9">
        <v>4142465730</v>
      </c>
      <c r="J37" s="9"/>
      <c r="K37" s="9">
        <v>1612</v>
      </c>
      <c r="L37" s="9"/>
      <c r="M37" s="9">
        <v>4142464118</v>
      </c>
      <c r="N37" s="9"/>
      <c r="O37" s="9">
        <v>4970958876</v>
      </c>
      <c r="P37" s="9"/>
      <c r="Q37" s="9">
        <v>11285812</v>
      </c>
      <c r="R37" s="9"/>
      <c r="S37" s="9">
        <v>4959673064</v>
      </c>
    </row>
    <row r="38" spans="1:19" ht="21" x14ac:dyDescent="0.25">
      <c r="A38" s="2" t="s">
        <v>109</v>
      </c>
      <c r="C38" s="3">
        <v>29</v>
      </c>
      <c r="E38" s="1" t="s">
        <v>149</v>
      </c>
      <c r="G38" s="9">
        <v>22</v>
      </c>
      <c r="H38" s="9"/>
      <c r="I38" s="9">
        <v>13850958900</v>
      </c>
      <c r="J38" s="9"/>
      <c r="K38" s="9">
        <v>43263268</v>
      </c>
      <c r="L38" s="9"/>
      <c r="M38" s="9">
        <v>13807695632</v>
      </c>
      <c r="N38" s="9"/>
      <c r="O38" s="9">
        <v>14312657530</v>
      </c>
      <c r="P38" s="9"/>
      <c r="Q38" s="9">
        <v>51194867</v>
      </c>
      <c r="R38" s="9"/>
      <c r="S38" s="9">
        <v>14261462663</v>
      </c>
    </row>
    <row r="39" spans="1:19" ht="21" x14ac:dyDescent="0.25">
      <c r="A39" s="2" t="s">
        <v>122</v>
      </c>
      <c r="C39" s="3">
        <v>14</v>
      </c>
      <c r="E39" s="1" t="s">
        <v>149</v>
      </c>
      <c r="G39" s="9">
        <v>22</v>
      </c>
      <c r="H39" s="9"/>
      <c r="I39" s="9">
        <v>2893150672</v>
      </c>
      <c r="J39" s="9"/>
      <c r="K39" s="9">
        <v>24209150</v>
      </c>
      <c r="L39" s="9"/>
      <c r="M39" s="9">
        <v>2868941522</v>
      </c>
      <c r="N39" s="9"/>
      <c r="O39" s="9">
        <v>2893150672</v>
      </c>
      <c r="P39" s="9"/>
      <c r="Q39" s="9">
        <v>24209150</v>
      </c>
      <c r="R39" s="9"/>
      <c r="S39" s="9">
        <v>2868941522</v>
      </c>
    </row>
    <row r="40" spans="1:19" ht="19.5" thickBot="1" x14ac:dyDescent="0.3">
      <c r="G40" s="9"/>
      <c r="H40" s="9"/>
      <c r="I40" s="10">
        <f>SUM(I8:I39)</f>
        <v>76870482565</v>
      </c>
      <c r="J40" s="9"/>
      <c r="K40" s="10">
        <f>SUM(K8:K39)</f>
        <v>35139061</v>
      </c>
      <c r="L40" s="9"/>
      <c r="M40" s="10">
        <f>SUM(M8:M39)</f>
        <v>76835343504</v>
      </c>
      <c r="N40" s="9"/>
      <c r="O40" s="10">
        <f>SUM(O8:O39)</f>
        <v>877518163659</v>
      </c>
      <c r="P40" s="9"/>
      <c r="Q40" s="10">
        <f>SUM(Q8:Q39)</f>
        <v>105497901</v>
      </c>
      <c r="R40" s="9"/>
      <c r="S40" s="10">
        <f>SUM(S8:S39)</f>
        <v>877412665758</v>
      </c>
    </row>
    <row r="41" spans="1:19" ht="19.5" thickTop="1" x14ac:dyDescent="0.25"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</sheetData>
  <sheetProtection algorithmName="SHA-512" hashValue="efJF2Sx4hzInN1RkGbnY4fAXBOcF8Kckt97C5ly+ljsYRQcQH0rTxT36zGbaSgFuzkk/jgar/iADtZC0RA3lwg==" saltValue="z6Bt6pLjBMRE4s8KkB0MBw==" spinCount="100000" sheet="1" objects="1" scenarios="1"/>
  <autoFilter ref="A7:T39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rightToLeft="1" view="pageBreakPreview" zoomScale="60" zoomScaleNormal="100" workbookViewId="0">
      <selection activeCell="G44" sqref="G44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7" t="s">
        <v>3</v>
      </c>
      <c r="C6" s="16" t="s">
        <v>159</v>
      </c>
      <c r="D6" s="16" t="s">
        <v>159</v>
      </c>
      <c r="E6" s="16" t="s">
        <v>159</v>
      </c>
      <c r="F6" s="16" t="s">
        <v>159</v>
      </c>
      <c r="G6" s="16" t="s">
        <v>159</v>
      </c>
      <c r="I6" s="16" t="s">
        <v>141</v>
      </c>
      <c r="J6" s="16" t="s">
        <v>141</v>
      </c>
      <c r="K6" s="16" t="s">
        <v>141</v>
      </c>
      <c r="L6" s="16" t="s">
        <v>141</v>
      </c>
      <c r="M6" s="16" t="s">
        <v>141</v>
      </c>
      <c r="O6" s="16" t="s">
        <v>142</v>
      </c>
      <c r="P6" s="16" t="s">
        <v>142</v>
      </c>
      <c r="Q6" s="16" t="s">
        <v>142</v>
      </c>
      <c r="R6" s="16" t="s">
        <v>142</v>
      </c>
      <c r="S6" s="16" t="s">
        <v>142</v>
      </c>
    </row>
    <row r="7" spans="1:19" ht="30" x14ac:dyDescent="0.25">
      <c r="A7" s="16" t="s">
        <v>3</v>
      </c>
      <c r="C7" s="16" t="s">
        <v>160</v>
      </c>
      <c r="E7" s="16" t="s">
        <v>161</v>
      </c>
      <c r="G7" s="16" t="s">
        <v>162</v>
      </c>
      <c r="I7" s="16" t="s">
        <v>163</v>
      </c>
      <c r="K7" s="16" t="s">
        <v>146</v>
      </c>
      <c r="M7" s="16" t="s">
        <v>164</v>
      </c>
      <c r="O7" s="16" t="s">
        <v>163</v>
      </c>
      <c r="Q7" s="16" t="s">
        <v>146</v>
      </c>
      <c r="S7" s="16" t="s">
        <v>164</v>
      </c>
    </row>
    <row r="8" spans="1:19" ht="21" x14ac:dyDescent="0.25">
      <c r="A8" s="2" t="s">
        <v>46</v>
      </c>
      <c r="C8" s="1" t="s">
        <v>165</v>
      </c>
      <c r="E8" s="9">
        <v>69093</v>
      </c>
      <c r="F8" s="9"/>
      <c r="G8" s="9">
        <v>1250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86366250</v>
      </c>
      <c r="P8" s="9"/>
      <c r="Q8" s="9">
        <v>762228</v>
      </c>
      <c r="R8" s="9"/>
      <c r="S8" s="9">
        <v>85604022</v>
      </c>
    </row>
    <row r="9" spans="1:19" ht="21" x14ac:dyDescent="0.25">
      <c r="A9" s="2" t="s">
        <v>36</v>
      </c>
      <c r="C9" s="1" t="s">
        <v>166</v>
      </c>
      <c r="E9" s="9">
        <v>728202</v>
      </c>
      <c r="F9" s="9"/>
      <c r="G9" s="9">
        <v>125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91025250</v>
      </c>
      <c r="P9" s="9"/>
      <c r="Q9" s="9">
        <v>3246607</v>
      </c>
      <c r="R9" s="9"/>
      <c r="S9" s="9">
        <v>87778643</v>
      </c>
    </row>
    <row r="10" spans="1:19" ht="21" x14ac:dyDescent="0.25">
      <c r="A10" s="2" t="s">
        <v>42</v>
      </c>
      <c r="C10" s="1" t="s">
        <v>167</v>
      </c>
      <c r="E10" s="9">
        <v>15706</v>
      </c>
      <c r="F10" s="9"/>
      <c r="G10" s="9">
        <v>150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2355900</v>
      </c>
      <c r="P10" s="9"/>
      <c r="Q10" s="9">
        <v>202103</v>
      </c>
      <c r="R10" s="9"/>
      <c r="S10" s="9">
        <v>2153797</v>
      </c>
    </row>
    <row r="11" spans="1:19" ht="21" x14ac:dyDescent="0.25">
      <c r="A11" s="2" t="s">
        <v>47</v>
      </c>
      <c r="C11" s="1" t="s">
        <v>168</v>
      </c>
      <c r="E11" s="9">
        <v>2999999</v>
      </c>
      <c r="F11" s="9"/>
      <c r="G11" s="9">
        <v>280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839999720</v>
      </c>
      <c r="P11" s="9"/>
      <c r="Q11" s="9">
        <v>32626717</v>
      </c>
      <c r="R11" s="9"/>
      <c r="S11" s="9">
        <v>807373003</v>
      </c>
    </row>
    <row r="12" spans="1:19" ht="21" x14ac:dyDescent="0.25">
      <c r="A12" s="2" t="s">
        <v>43</v>
      </c>
      <c r="C12" s="1" t="s">
        <v>169</v>
      </c>
      <c r="E12" s="9">
        <v>50000</v>
      </c>
      <c r="F12" s="9"/>
      <c r="G12" s="9">
        <v>450</v>
      </c>
      <c r="H12" s="9"/>
      <c r="I12" s="9">
        <v>22500000</v>
      </c>
      <c r="J12" s="9"/>
      <c r="K12" s="9">
        <v>3085106</v>
      </c>
      <c r="L12" s="9"/>
      <c r="M12" s="9">
        <v>19414894</v>
      </c>
      <c r="N12" s="9"/>
      <c r="O12" s="9">
        <v>22500000</v>
      </c>
      <c r="P12" s="9"/>
      <c r="Q12" s="9">
        <v>3085106</v>
      </c>
      <c r="R12" s="9"/>
      <c r="S12" s="9">
        <v>19414894</v>
      </c>
    </row>
    <row r="13" spans="1:19" ht="21" x14ac:dyDescent="0.25">
      <c r="A13" s="2" t="s">
        <v>23</v>
      </c>
      <c r="C13" s="1" t="s">
        <v>170</v>
      </c>
      <c r="E13" s="9">
        <v>100588</v>
      </c>
      <c r="F13" s="9"/>
      <c r="G13" s="9">
        <v>1200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120705600</v>
      </c>
      <c r="P13" s="9"/>
      <c r="Q13" s="9">
        <v>4611940</v>
      </c>
      <c r="R13" s="9"/>
      <c r="S13" s="9">
        <v>116093660</v>
      </c>
    </row>
    <row r="14" spans="1:19" ht="21" x14ac:dyDescent="0.25">
      <c r="A14" s="2" t="s">
        <v>45</v>
      </c>
      <c r="C14" s="1" t="s">
        <v>171</v>
      </c>
      <c r="E14" s="9">
        <v>1698345</v>
      </c>
      <c r="F14" s="9"/>
      <c r="G14" s="9">
        <v>2130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3617474850</v>
      </c>
      <c r="P14" s="9"/>
      <c r="Q14" s="9">
        <v>0</v>
      </c>
      <c r="R14" s="9"/>
      <c r="S14" s="9">
        <v>3617474850</v>
      </c>
    </row>
    <row r="15" spans="1:19" ht="21" x14ac:dyDescent="0.25">
      <c r="A15" s="2" t="s">
        <v>20</v>
      </c>
      <c r="C15" s="1" t="s">
        <v>168</v>
      </c>
      <c r="E15" s="9">
        <v>242500</v>
      </c>
      <c r="F15" s="9"/>
      <c r="G15" s="9">
        <v>66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16005000</v>
      </c>
      <c r="P15" s="9"/>
      <c r="Q15" s="9">
        <v>0</v>
      </c>
      <c r="R15" s="9"/>
      <c r="S15" s="9">
        <v>16005000</v>
      </c>
    </row>
    <row r="16" spans="1:19" ht="21" x14ac:dyDescent="0.25">
      <c r="A16" s="2" t="s">
        <v>18</v>
      </c>
      <c r="C16" s="1" t="s">
        <v>168</v>
      </c>
      <c r="E16" s="9">
        <v>830000</v>
      </c>
      <c r="F16" s="9"/>
      <c r="G16" s="9">
        <v>3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2490000</v>
      </c>
      <c r="P16" s="9"/>
      <c r="Q16" s="9">
        <v>0</v>
      </c>
      <c r="R16" s="9"/>
      <c r="S16" s="9">
        <v>2490000</v>
      </c>
    </row>
    <row r="17" spans="1:19" ht="21" x14ac:dyDescent="0.25">
      <c r="A17" s="2" t="s">
        <v>19</v>
      </c>
      <c r="C17" s="1" t="s">
        <v>168</v>
      </c>
      <c r="E17" s="9">
        <v>350000</v>
      </c>
      <c r="F17" s="9"/>
      <c r="G17" s="9">
        <v>11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3850000</v>
      </c>
      <c r="P17" s="9"/>
      <c r="Q17" s="9">
        <v>0</v>
      </c>
      <c r="R17" s="9"/>
      <c r="S17" s="9">
        <v>3850000</v>
      </c>
    </row>
    <row r="18" spans="1:19" ht="21" x14ac:dyDescent="0.25">
      <c r="A18" s="2" t="s">
        <v>37</v>
      </c>
      <c r="C18" s="1" t="s">
        <v>166</v>
      </c>
      <c r="E18" s="9">
        <v>450000</v>
      </c>
      <c r="F18" s="9"/>
      <c r="G18" s="9">
        <v>56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25200000</v>
      </c>
      <c r="P18" s="9"/>
      <c r="Q18" s="9">
        <v>898811</v>
      </c>
      <c r="R18" s="9"/>
      <c r="S18" s="9">
        <v>24301189</v>
      </c>
    </row>
    <row r="19" spans="1:19" ht="21" x14ac:dyDescent="0.25">
      <c r="A19" s="2" t="s">
        <v>38</v>
      </c>
      <c r="C19" s="1" t="s">
        <v>172</v>
      </c>
      <c r="E19" s="9">
        <v>26238</v>
      </c>
      <c r="F19" s="9"/>
      <c r="G19" s="9">
        <v>600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15742800</v>
      </c>
      <c r="P19" s="9"/>
      <c r="Q19" s="9">
        <v>1448964</v>
      </c>
      <c r="R19" s="9"/>
      <c r="S19" s="9">
        <v>14293836</v>
      </c>
    </row>
    <row r="20" spans="1:19" ht="21" x14ac:dyDescent="0.25">
      <c r="A20" s="2" t="s">
        <v>32</v>
      </c>
      <c r="C20" s="1" t="s">
        <v>173</v>
      </c>
      <c r="E20" s="9">
        <v>85000</v>
      </c>
      <c r="F20" s="9"/>
      <c r="G20" s="9">
        <v>1930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164050000</v>
      </c>
      <c r="P20" s="9"/>
      <c r="Q20" s="9">
        <v>9724613</v>
      </c>
      <c r="R20" s="9"/>
      <c r="S20" s="9">
        <v>154325387</v>
      </c>
    </row>
    <row r="21" spans="1:19" ht="21" x14ac:dyDescent="0.25">
      <c r="A21" s="2" t="s">
        <v>41</v>
      </c>
      <c r="C21" s="1" t="s">
        <v>174</v>
      </c>
      <c r="E21" s="9">
        <v>1500000</v>
      </c>
      <c r="F21" s="9"/>
      <c r="G21" s="9">
        <v>450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675000000</v>
      </c>
      <c r="P21" s="9"/>
      <c r="Q21" s="9">
        <v>15361446</v>
      </c>
      <c r="R21" s="9"/>
      <c r="S21" s="9">
        <v>659638554</v>
      </c>
    </row>
    <row r="22" spans="1:19" ht="21" x14ac:dyDescent="0.25">
      <c r="A22" s="2" t="s">
        <v>16</v>
      </c>
      <c r="C22" s="1" t="s">
        <v>165</v>
      </c>
      <c r="E22" s="9">
        <v>100000</v>
      </c>
      <c r="F22" s="9"/>
      <c r="G22" s="9">
        <v>700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70000000</v>
      </c>
      <c r="P22" s="9"/>
      <c r="Q22" s="9">
        <v>0</v>
      </c>
      <c r="R22" s="9"/>
      <c r="S22" s="9">
        <v>70000000</v>
      </c>
    </row>
    <row r="23" spans="1:19" ht="21" x14ac:dyDescent="0.25">
      <c r="A23" s="2" t="s">
        <v>31</v>
      </c>
      <c r="C23" s="1" t="s">
        <v>175</v>
      </c>
      <c r="E23" s="9">
        <v>6734784</v>
      </c>
      <c r="F23" s="9"/>
      <c r="G23" s="9">
        <v>15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101021760</v>
      </c>
      <c r="P23" s="9"/>
      <c r="Q23" s="9">
        <v>4873279</v>
      </c>
      <c r="R23" s="9"/>
      <c r="S23" s="9">
        <v>96148481</v>
      </c>
    </row>
    <row r="24" spans="1:19" ht="21" x14ac:dyDescent="0.25">
      <c r="A24" s="2" t="s">
        <v>15</v>
      </c>
      <c r="C24" s="1" t="s">
        <v>168</v>
      </c>
      <c r="E24" s="9">
        <v>6290000</v>
      </c>
      <c r="F24" s="9"/>
      <c r="G24" s="9">
        <v>450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2830500000</v>
      </c>
      <c r="P24" s="9"/>
      <c r="Q24" s="9">
        <v>109940421</v>
      </c>
      <c r="R24" s="9"/>
      <c r="S24" s="9">
        <v>2720559579</v>
      </c>
    </row>
    <row r="25" spans="1:19" ht="21" x14ac:dyDescent="0.25">
      <c r="A25" s="2" t="s">
        <v>24</v>
      </c>
      <c r="C25" s="1" t="s">
        <v>168</v>
      </c>
      <c r="E25" s="9">
        <v>115056</v>
      </c>
      <c r="F25" s="9"/>
      <c r="G25" s="9">
        <v>200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23011200</v>
      </c>
      <c r="P25" s="9"/>
      <c r="Q25" s="9">
        <v>0</v>
      </c>
      <c r="R25" s="9"/>
      <c r="S25" s="9">
        <v>23011200</v>
      </c>
    </row>
    <row r="26" spans="1:19" ht="21" x14ac:dyDescent="0.25">
      <c r="A26" s="2" t="s">
        <v>35</v>
      </c>
      <c r="C26" s="1" t="s">
        <v>168</v>
      </c>
      <c r="E26" s="9">
        <v>5342532</v>
      </c>
      <c r="F26" s="9"/>
      <c r="G26" s="9">
        <v>200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1068506400</v>
      </c>
      <c r="P26" s="9"/>
      <c r="Q26" s="9">
        <v>0</v>
      </c>
      <c r="R26" s="9"/>
      <c r="S26" s="9">
        <v>1068506400</v>
      </c>
    </row>
    <row r="27" spans="1:19" ht="21" x14ac:dyDescent="0.25">
      <c r="A27" s="2" t="s">
        <v>44</v>
      </c>
      <c r="C27" s="1" t="s">
        <v>176</v>
      </c>
      <c r="E27" s="9">
        <v>17396511</v>
      </c>
      <c r="F27" s="9"/>
      <c r="G27" s="9">
        <v>350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6088778850</v>
      </c>
      <c r="P27" s="9"/>
      <c r="Q27" s="9">
        <v>0</v>
      </c>
      <c r="R27" s="9"/>
      <c r="S27" s="9">
        <v>6088778850</v>
      </c>
    </row>
    <row r="28" spans="1:19" ht="21" x14ac:dyDescent="0.25">
      <c r="A28" s="2" t="s">
        <v>22</v>
      </c>
      <c r="C28" s="1" t="s">
        <v>177</v>
      </c>
      <c r="E28" s="9">
        <v>2201999</v>
      </c>
      <c r="F28" s="9"/>
      <c r="G28" s="9">
        <v>300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660599700</v>
      </c>
      <c r="P28" s="9"/>
      <c r="Q28" s="9">
        <v>21450885</v>
      </c>
      <c r="R28" s="9"/>
      <c r="S28" s="9">
        <v>639148815</v>
      </c>
    </row>
    <row r="29" spans="1:19" ht="21" x14ac:dyDescent="0.25">
      <c r="A29" s="2" t="s">
        <v>26</v>
      </c>
      <c r="C29" s="1" t="s">
        <v>178</v>
      </c>
      <c r="E29" s="9">
        <v>500000</v>
      </c>
      <c r="F29" s="9"/>
      <c r="G29" s="9">
        <v>10000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5000000000</v>
      </c>
      <c r="P29" s="9"/>
      <c r="Q29" s="9">
        <v>0</v>
      </c>
      <c r="R29" s="9"/>
      <c r="S29" s="9">
        <v>5000000000</v>
      </c>
    </row>
    <row r="30" spans="1:19" ht="21" x14ac:dyDescent="0.25">
      <c r="A30" s="2" t="s">
        <v>28</v>
      </c>
      <c r="C30" s="1" t="s">
        <v>179</v>
      </c>
      <c r="E30" s="9">
        <v>544352</v>
      </c>
      <c r="F30" s="9"/>
      <c r="G30" s="9">
        <v>8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4354816</v>
      </c>
      <c r="P30" s="9"/>
      <c r="Q30" s="9">
        <v>110469</v>
      </c>
      <c r="R30" s="9"/>
      <c r="S30" s="9">
        <v>4244347</v>
      </c>
    </row>
    <row r="31" spans="1:19" ht="21" x14ac:dyDescent="0.25">
      <c r="A31" s="2" t="s">
        <v>29</v>
      </c>
      <c r="C31" s="1" t="s">
        <v>168</v>
      </c>
      <c r="E31" s="9">
        <v>9920294</v>
      </c>
      <c r="F31" s="9"/>
      <c r="G31" s="9">
        <v>151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1497964394</v>
      </c>
      <c r="P31" s="9"/>
      <c r="Q31" s="9">
        <v>0</v>
      </c>
      <c r="R31" s="9"/>
      <c r="S31" s="9">
        <v>1497964394</v>
      </c>
    </row>
    <row r="32" spans="1:19" ht="21" x14ac:dyDescent="0.25">
      <c r="A32" s="2" t="s">
        <v>25</v>
      </c>
      <c r="C32" s="1" t="s">
        <v>170</v>
      </c>
      <c r="E32" s="9">
        <v>700000</v>
      </c>
      <c r="F32" s="9"/>
      <c r="G32" s="9">
        <v>2000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1400000000</v>
      </c>
      <c r="P32" s="9"/>
      <c r="Q32" s="9">
        <v>0</v>
      </c>
      <c r="R32" s="9"/>
      <c r="S32" s="9">
        <v>1400000000</v>
      </c>
    </row>
    <row r="33" spans="1:19" ht="21" x14ac:dyDescent="0.25">
      <c r="A33" s="2" t="s">
        <v>34</v>
      </c>
      <c r="C33" s="1" t="s">
        <v>180</v>
      </c>
      <c r="E33" s="9">
        <v>1775000</v>
      </c>
      <c r="F33" s="9"/>
      <c r="G33" s="9">
        <v>1350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2396250000</v>
      </c>
      <c r="P33" s="9"/>
      <c r="Q33" s="9">
        <v>0</v>
      </c>
      <c r="R33" s="9"/>
      <c r="S33" s="9">
        <v>2396250000</v>
      </c>
    </row>
    <row r="34" spans="1:19" ht="21" x14ac:dyDescent="0.25">
      <c r="A34" s="2" t="s">
        <v>40</v>
      </c>
      <c r="C34" s="1" t="s">
        <v>181</v>
      </c>
      <c r="E34" s="9">
        <v>12779864</v>
      </c>
      <c r="F34" s="9"/>
      <c r="G34" s="9">
        <v>630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8051314320</v>
      </c>
      <c r="P34" s="9"/>
      <c r="Q34" s="9">
        <v>0</v>
      </c>
      <c r="R34" s="9"/>
      <c r="S34" s="9">
        <v>8051314320</v>
      </c>
    </row>
    <row r="35" spans="1:19" ht="19.5" thickBot="1" x14ac:dyDescent="0.3">
      <c r="E35" s="10">
        <f>SUM(E8:E34)</f>
        <v>73546063</v>
      </c>
      <c r="F35" s="9"/>
      <c r="G35" s="10">
        <f>SUM(G8:G34)</f>
        <v>25055</v>
      </c>
      <c r="H35" s="9"/>
      <c r="I35" s="10">
        <f>SUM(I8:I34)</f>
        <v>22500000</v>
      </c>
      <c r="J35" s="9"/>
      <c r="K35" s="10">
        <f>SUM(K8:K34)</f>
        <v>3085106</v>
      </c>
      <c r="L35" s="9"/>
      <c r="M35" s="10">
        <f>SUM(M8:M34)</f>
        <v>19414894</v>
      </c>
      <c r="N35" s="9"/>
      <c r="O35" s="10">
        <f>SUM(O8:O34)</f>
        <v>34875066810</v>
      </c>
      <c r="P35" s="9"/>
      <c r="Q35" s="10">
        <f>SUM(Q8:Q34)</f>
        <v>208343589</v>
      </c>
      <c r="R35" s="9"/>
      <c r="S35" s="10">
        <f>SUM(S8:S34)</f>
        <v>34666723221</v>
      </c>
    </row>
    <row r="36" spans="1:19" ht="19.5" thickTop="1" x14ac:dyDescent="0.25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</sheetData>
  <sheetProtection algorithmName="SHA-512" hashValue="vpP5RQaHDivtYT4N7pEkilsfeo7SjjQIqk4EmXNfr03fDiLfDqedELrmD/I+R3aw9IOWVCNHFl5uHWX434r8Fg==" saltValue="XWfmhZdFgXrTrS5ozS001Q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rightToLeft="1" view="pageBreakPreview" zoomScale="85" zoomScaleNormal="100" zoomScaleSheetLayoutView="85" workbookViewId="0">
      <selection activeCell="O31" sqref="O31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7" t="s">
        <v>3</v>
      </c>
      <c r="C6" s="16" t="s">
        <v>141</v>
      </c>
      <c r="D6" s="16" t="s">
        <v>141</v>
      </c>
      <c r="E6" s="16" t="s">
        <v>141</v>
      </c>
      <c r="F6" s="16" t="s">
        <v>141</v>
      </c>
      <c r="G6" s="16" t="s">
        <v>141</v>
      </c>
      <c r="H6" s="16" t="s">
        <v>141</v>
      </c>
      <c r="I6" s="16" t="s">
        <v>141</v>
      </c>
      <c r="K6" s="16" t="s">
        <v>142</v>
      </c>
      <c r="L6" s="16" t="s">
        <v>142</v>
      </c>
      <c r="M6" s="16" t="s">
        <v>142</v>
      </c>
      <c r="N6" s="16" t="s">
        <v>142</v>
      </c>
      <c r="O6" s="16" t="s">
        <v>142</v>
      </c>
      <c r="P6" s="16" t="s">
        <v>142</v>
      </c>
      <c r="Q6" s="16" t="s">
        <v>142</v>
      </c>
    </row>
    <row r="7" spans="1:17" ht="30" x14ac:dyDescent="0.25">
      <c r="A7" s="16" t="s">
        <v>3</v>
      </c>
      <c r="C7" s="16" t="s">
        <v>7</v>
      </c>
      <c r="E7" s="16" t="s">
        <v>182</v>
      </c>
      <c r="G7" s="16" t="s">
        <v>183</v>
      </c>
      <c r="I7" s="16" t="s">
        <v>184</v>
      </c>
      <c r="K7" s="16" t="s">
        <v>7</v>
      </c>
      <c r="M7" s="16" t="s">
        <v>182</v>
      </c>
      <c r="O7" s="16" t="s">
        <v>183</v>
      </c>
      <c r="Q7" s="16" t="s">
        <v>184</v>
      </c>
    </row>
    <row r="8" spans="1:17" ht="21" x14ac:dyDescent="0.25">
      <c r="A8" s="2" t="s">
        <v>40</v>
      </c>
      <c r="C8" s="9">
        <v>12790864</v>
      </c>
      <c r="D8" s="9"/>
      <c r="E8" s="9">
        <v>297143902854</v>
      </c>
      <c r="F8" s="9"/>
      <c r="G8" s="9">
        <v>289133605088</v>
      </c>
      <c r="H8" s="9"/>
      <c r="I8" s="9">
        <v>8010297766</v>
      </c>
      <c r="J8" s="9"/>
      <c r="K8" s="9">
        <v>12790864</v>
      </c>
      <c r="L8" s="9"/>
      <c r="M8" s="9">
        <v>297143902854</v>
      </c>
      <c r="N8" s="9"/>
      <c r="O8" s="9">
        <v>217528145807</v>
      </c>
      <c r="P8" s="9"/>
      <c r="Q8" s="9">
        <v>79615757047</v>
      </c>
    </row>
    <row r="9" spans="1:17" ht="21" x14ac:dyDescent="0.25">
      <c r="A9" s="2" t="s">
        <v>45</v>
      </c>
      <c r="C9" s="9">
        <v>1698345</v>
      </c>
      <c r="D9" s="9"/>
      <c r="E9" s="9">
        <v>48958955570</v>
      </c>
      <c r="F9" s="9"/>
      <c r="G9" s="9">
        <v>47895364466</v>
      </c>
      <c r="H9" s="9"/>
      <c r="I9" s="9">
        <v>1063591104</v>
      </c>
      <c r="J9" s="9"/>
      <c r="K9" s="9">
        <v>1698345</v>
      </c>
      <c r="L9" s="9"/>
      <c r="M9" s="9">
        <v>48958955570</v>
      </c>
      <c r="N9" s="9"/>
      <c r="O9" s="9">
        <v>33933620929</v>
      </c>
      <c r="P9" s="9"/>
      <c r="Q9" s="9">
        <v>15025334641</v>
      </c>
    </row>
    <row r="10" spans="1:17" ht="21" x14ac:dyDescent="0.25">
      <c r="A10" s="2" t="s">
        <v>24</v>
      </c>
      <c r="C10" s="9">
        <v>260793</v>
      </c>
      <c r="D10" s="9"/>
      <c r="E10" s="9">
        <v>938712680</v>
      </c>
      <c r="F10" s="9"/>
      <c r="G10" s="9">
        <v>1045520088</v>
      </c>
      <c r="H10" s="9"/>
      <c r="I10" s="9">
        <v>-106807407</v>
      </c>
      <c r="J10" s="9"/>
      <c r="K10" s="9">
        <v>260793</v>
      </c>
      <c r="L10" s="9"/>
      <c r="M10" s="9">
        <v>938712680</v>
      </c>
      <c r="N10" s="9"/>
      <c r="O10" s="9">
        <v>1068224935</v>
      </c>
      <c r="P10" s="9"/>
      <c r="Q10" s="9">
        <v>-129512254</v>
      </c>
    </row>
    <row r="11" spans="1:17" ht="21" x14ac:dyDescent="0.25">
      <c r="A11" s="2" t="s">
        <v>23</v>
      </c>
      <c r="C11" s="9">
        <v>184598</v>
      </c>
      <c r="D11" s="9"/>
      <c r="E11" s="9">
        <v>996403055</v>
      </c>
      <c r="F11" s="9"/>
      <c r="G11" s="9">
        <v>1055122940</v>
      </c>
      <c r="H11" s="9"/>
      <c r="I11" s="9">
        <v>-58719884</v>
      </c>
      <c r="J11" s="9"/>
      <c r="K11" s="9">
        <v>184598</v>
      </c>
      <c r="L11" s="9"/>
      <c r="M11" s="9">
        <v>996403055</v>
      </c>
      <c r="N11" s="9"/>
      <c r="O11" s="9">
        <v>1294864043</v>
      </c>
      <c r="P11" s="9"/>
      <c r="Q11" s="9">
        <v>-298460987</v>
      </c>
    </row>
    <row r="12" spans="1:17" ht="21" x14ac:dyDescent="0.25">
      <c r="A12" s="2" t="s">
        <v>29</v>
      </c>
      <c r="C12" s="9">
        <v>22816676</v>
      </c>
      <c r="D12" s="9"/>
      <c r="E12" s="9">
        <v>148287833893</v>
      </c>
      <c r="F12" s="9"/>
      <c r="G12" s="9">
        <v>145293952878</v>
      </c>
      <c r="H12" s="9"/>
      <c r="I12" s="9">
        <v>2993881015</v>
      </c>
      <c r="J12" s="9"/>
      <c r="K12" s="9">
        <v>22816676</v>
      </c>
      <c r="L12" s="9"/>
      <c r="M12" s="9">
        <v>148287833893</v>
      </c>
      <c r="N12" s="9"/>
      <c r="O12" s="9">
        <v>137007078216</v>
      </c>
      <c r="P12" s="9"/>
      <c r="Q12" s="9">
        <v>11280755677</v>
      </c>
    </row>
    <row r="13" spans="1:17" ht="21" x14ac:dyDescent="0.25">
      <c r="A13" s="2" t="s">
        <v>48</v>
      </c>
      <c r="C13" s="9">
        <v>450000</v>
      </c>
      <c r="D13" s="9"/>
      <c r="E13" s="9">
        <v>1233715455</v>
      </c>
      <c r="F13" s="9"/>
      <c r="G13" s="9">
        <v>1701450000</v>
      </c>
      <c r="H13" s="9"/>
      <c r="I13" s="9">
        <v>-467734545</v>
      </c>
      <c r="J13" s="9"/>
      <c r="K13" s="9">
        <v>450000</v>
      </c>
      <c r="L13" s="9"/>
      <c r="M13" s="9">
        <v>1233715455</v>
      </c>
      <c r="N13" s="9"/>
      <c r="O13" s="9">
        <v>1701450000</v>
      </c>
      <c r="P13" s="9"/>
      <c r="Q13" s="9">
        <v>-467734545</v>
      </c>
    </row>
    <row r="14" spans="1:17" ht="21" x14ac:dyDescent="0.25">
      <c r="A14" s="2" t="s">
        <v>41</v>
      </c>
      <c r="C14" s="9">
        <v>1500000</v>
      </c>
      <c r="D14" s="9"/>
      <c r="E14" s="9">
        <v>20174244750</v>
      </c>
      <c r="F14" s="9"/>
      <c r="G14" s="9">
        <v>22142463750</v>
      </c>
      <c r="H14" s="9"/>
      <c r="I14" s="9">
        <v>-1968219000</v>
      </c>
      <c r="J14" s="9"/>
      <c r="K14" s="9">
        <v>1500000</v>
      </c>
      <c r="L14" s="9"/>
      <c r="M14" s="9">
        <v>20174244750</v>
      </c>
      <c r="N14" s="9"/>
      <c r="O14" s="9">
        <v>23451877496</v>
      </c>
      <c r="P14" s="9"/>
      <c r="Q14" s="9">
        <v>-3277632746</v>
      </c>
    </row>
    <row r="15" spans="1:17" ht="21" x14ac:dyDescent="0.25">
      <c r="A15" s="2" t="s">
        <v>46</v>
      </c>
      <c r="C15" s="9">
        <v>2377941</v>
      </c>
      <c r="D15" s="9"/>
      <c r="E15" s="9">
        <v>3496048739</v>
      </c>
      <c r="F15" s="9"/>
      <c r="G15" s="9">
        <v>4585756967</v>
      </c>
      <c r="H15" s="9"/>
      <c r="I15" s="9">
        <v>-1089708227</v>
      </c>
      <c r="J15" s="9"/>
      <c r="K15" s="9">
        <v>2377941</v>
      </c>
      <c r="L15" s="9"/>
      <c r="M15" s="9">
        <v>3496048739</v>
      </c>
      <c r="N15" s="9"/>
      <c r="O15" s="9">
        <v>6044006905</v>
      </c>
      <c r="P15" s="9"/>
      <c r="Q15" s="9">
        <v>-2547958165</v>
      </c>
    </row>
    <row r="16" spans="1:17" ht="21" x14ac:dyDescent="0.25">
      <c r="A16" s="2" t="s">
        <v>47</v>
      </c>
      <c r="C16" s="9">
        <v>5999998</v>
      </c>
      <c r="D16" s="9"/>
      <c r="E16" s="9">
        <v>40199368600</v>
      </c>
      <c r="F16" s="9"/>
      <c r="G16" s="9">
        <v>38887223037</v>
      </c>
      <c r="H16" s="9"/>
      <c r="I16" s="9">
        <v>1312145563</v>
      </c>
      <c r="J16" s="9"/>
      <c r="K16" s="9">
        <v>5999998</v>
      </c>
      <c r="L16" s="9"/>
      <c r="M16" s="9">
        <v>40199368600</v>
      </c>
      <c r="N16" s="9"/>
      <c r="O16" s="9">
        <v>36084002971</v>
      </c>
      <c r="P16" s="9"/>
      <c r="Q16" s="9">
        <v>4115365629</v>
      </c>
    </row>
    <row r="17" spans="1:17" ht="21" x14ac:dyDescent="0.25">
      <c r="A17" s="2" t="s">
        <v>43</v>
      </c>
      <c r="C17" s="9">
        <v>50000</v>
      </c>
      <c r="D17" s="9"/>
      <c r="E17" s="9">
        <v>773867925</v>
      </c>
      <c r="F17" s="9"/>
      <c r="G17" s="9">
        <v>936892125</v>
      </c>
      <c r="H17" s="9"/>
      <c r="I17" s="9">
        <v>-163024200</v>
      </c>
      <c r="J17" s="9"/>
      <c r="K17" s="9">
        <v>50000</v>
      </c>
      <c r="L17" s="9"/>
      <c r="M17" s="9">
        <v>773867925</v>
      </c>
      <c r="N17" s="9"/>
      <c r="O17" s="9">
        <v>1465780226</v>
      </c>
      <c r="P17" s="9"/>
      <c r="Q17" s="9">
        <v>-691912301</v>
      </c>
    </row>
    <row r="18" spans="1:17" ht="21" x14ac:dyDescent="0.25">
      <c r="A18" s="2" t="s">
        <v>36</v>
      </c>
      <c r="C18" s="9">
        <v>728201</v>
      </c>
      <c r="D18" s="9"/>
      <c r="E18" s="9">
        <v>3532476835</v>
      </c>
      <c r="F18" s="9"/>
      <c r="G18" s="9">
        <v>3807546753</v>
      </c>
      <c r="H18" s="9"/>
      <c r="I18" s="9">
        <v>-275069917</v>
      </c>
      <c r="J18" s="9"/>
      <c r="K18" s="9">
        <v>728201</v>
      </c>
      <c r="L18" s="9"/>
      <c r="M18" s="9">
        <v>3532476835</v>
      </c>
      <c r="N18" s="9"/>
      <c r="O18" s="9">
        <v>5309117942</v>
      </c>
      <c r="P18" s="9"/>
      <c r="Q18" s="9">
        <v>-1776641106</v>
      </c>
    </row>
    <row r="19" spans="1:17" ht="21" x14ac:dyDescent="0.25">
      <c r="A19" s="2" t="s">
        <v>17</v>
      </c>
      <c r="C19" s="9">
        <v>355000</v>
      </c>
      <c r="D19" s="9"/>
      <c r="E19" s="9">
        <v>688131112</v>
      </c>
      <c r="F19" s="9"/>
      <c r="G19" s="9">
        <v>657076990</v>
      </c>
      <c r="H19" s="9"/>
      <c r="I19" s="9">
        <v>31054122</v>
      </c>
      <c r="J19" s="9"/>
      <c r="K19" s="9">
        <v>355000</v>
      </c>
      <c r="L19" s="9"/>
      <c r="M19" s="9">
        <v>688131112</v>
      </c>
      <c r="N19" s="9"/>
      <c r="O19" s="9">
        <v>970441312</v>
      </c>
      <c r="P19" s="9"/>
      <c r="Q19" s="9">
        <v>-282310199</v>
      </c>
    </row>
    <row r="20" spans="1:17" ht="21" x14ac:dyDescent="0.25">
      <c r="A20" s="2" t="s">
        <v>33</v>
      </c>
      <c r="C20" s="9">
        <v>1362500</v>
      </c>
      <c r="D20" s="9"/>
      <c r="E20" s="9">
        <v>2142649923</v>
      </c>
      <c r="F20" s="9"/>
      <c r="G20" s="9">
        <v>2144004316</v>
      </c>
      <c r="H20" s="9"/>
      <c r="I20" s="9">
        <v>-1354392</v>
      </c>
      <c r="J20" s="9"/>
      <c r="K20" s="9">
        <v>1362500</v>
      </c>
      <c r="L20" s="9"/>
      <c r="M20" s="9">
        <v>2142649923</v>
      </c>
      <c r="N20" s="9"/>
      <c r="O20" s="9">
        <v>3358894950</v>
      </c>
      <c r="P20" s="9"/>
      <c r="Q20" s="9">
        <v>-1216245026</v>
      </c>
    </row>
    <row r="21" spans="1:17" ht="21" x14ac:dyDescent="0.25">
      <c r="A21" s="2" t="s">
        <v>34</v>
      </c>
      <c r="C21" s="9">
        <v>20450169</v>
      </c>
      <c r="D21" s="9"/>
      <c r="E21" s="9">
        <v>19352722950</v>
      </c>
      <c r="F21" s="9"/>
      <c r="G21" s="9">
        <v>17944342087</v>
      </c>
      <c r="H21" s="9"/>
      <c r="I21" s="9">
        <v>1408380863</v>
      </c>
      <c r="J21" s="9"/>
      <c r="K21" s="9">
        <v>20450169</v>
      </c>
      <c r="L21" s="9"/>
      <c r="M21" s="9">
        <v>19352722950</v>
      </c>
      <c r="N21" s="9"/>
      <c r="O21" s="9">
        <v>21918802500</v>
      </c>
      <c r="P21" s="9"/>
      <c r="Q21" s="9">
        <v>-2566079549</v>
      </c>
    </row>
    <row r="22" spans="1:17" ht="21" x14ac:dyDescent="0.25">
      <c r="A22" s="2" t="s">
        <v>28</v>
      </c>
      <c r="C22" s="9">
        <v>544352</v>
      </c>
      <c r="D22" s="9"/>
      <c r="E22" s="9">
        <v>979414721</v>
      </c>
      <c r="F22" s="9"/>
      <c r="G22" s="9">
        <v>1001600358</v>
      </c>
      <c r="H22" s="9"/>
      <c r="I22" s="9">
        <v>-22185636</v>
      </c>
      <c r="J22" s="9"/>
      <c r="K22" s="9">
        <v>544352</v>
      </c>
      <c r="L22" s="9"/>
      <c r="M22" s="9">
        <v>979414721</v>
      </c>
      <c r="N22" s="9"/>
      <c r="O22" s="9">
        <v>1638490483</v>
      </c>
      <c r="P22" s="9"/>
      <c r="Q22" s="9">
        <v>-659075761</v>
      </c>
    </row>
    <row r="23" spans="1:17" ht="21" x14ac:dyDescent="0.25">
      <c r="A23" s="2" t="s">
        <v>25</v>
      </c>
      <c r="C23" s="9">
        <v>1400000</v>
      </c>
      <c r="D23" s="9"/>
      <c r="E23" s="9">
        <v>32982579000</v>
      </c>
      <c r="F23" s="9"/>
      <c r="G23" s="9">
        <v>29642571000</v>
      </c>
      <c r="H23" s="9"/>
      <c r="I23" s="9">
        <v>3340008000</v>
      </c>
      <c r="J23" s="9"/>
      <c r="K23" s="9">
        <v>1400000</v>
      </c>
      <c r="L23" s="9"/>
      <c r="M23" s="9">
        <v>32982579000</v>
      </c>
      <c r="N23" s="9"/>
      <c r="O23" s="9">
        <v>45309981850</v>
      </c>
      <c r="P23" s="9"/>
      <c r="Q23" s="9">
        <v>-12327402850</v>
      </c>
    </row>
    <row r="24" spans="1:17" ht="21" x14ac:dyDescent="0.25">
      <c r="A24" s="2" t="s">
        <v>32</v>
      </c>
      <c r="C24" s="9">
        <v>85000</v>
      </c>
      <c r="D24" s="9"/>
      <c r="E24" s="9">
        <v>1115324100</v>
      </c>
      <c r="F24" s="9"/>
      <c r="G24" s="9">
        <v>1222631797</v>
      </c>
      <c r="H24" s="9"/>
      <c r="I24" s="9">
        <v>-107307697</v>
      </c>
      <c r="J24" s="9"/>
      <c r="K24" s="9">
        <v>85000</v>
      </c>
      <c r="L24" s="9"/>
      <c r="M24" s="9">
        <v>1115324100</v>
      </c>
      <c r="N24" s="9"/>
      <c r="O24" s="9">
        <v>1032519735</v>
      </c>
      <c r="P24" s="9"/>
      <c r="Q24" s="9">
        <v>82804365</v>
      </c>
    </row>
    <row r="25" spans="1:17" ht="21" x14ac:dyDescent="0.25">
      <c r="A25" s="2" t="s">
        <v>26</v>
      </c>
      <c r="C25" s="9">
        <v>500000</v>
      </c>
      <c r="D25" s="9"/>
      <c r="E25" s="9">
        <v>57903412500</v>
      </c>
      <c r="F25" s="9"/>
      <c r="G25" s="9">
        <v>60622139250</v>
      </c>
      <c r="H25" s="9"/>
      <c r="I25" s="9">
        <v>-2718726750</v>
      </c>
      <c r="J25" s="9"/>
      <c r="K25" s="9">
        <v>500000</v>
      </c>
      <c r="L25" s="9"/>
      <c r="M25" s="9">
        <v>57903412500</v>
      </c>
      <c r="N25" s="9"/>
      <c r="O25" s="9">
        <v>33539247000</v>
      </c>
      <c r="P25" s="9"/>
      <c r="Q25" s="9">
        <v>24364165500</v>
      </c>
    </row>
    <row r="26" spans="1:17" ht="21" x14ac:dyDescent="0.25">
      <c r="A26" s="2" t="s">
        <v>39</v>
      </c>
      <c r="C26" s="9">
        <v>303736</v>
      </c>
      <c r="D26" s="9"/>
      <c r="E26" s="9">
        <v>8906898738</v>
      </c>
      <c r="F26" s="9"/>
      <c r="G26" s="9">
        <v>8967284492</v>
      </c>
      <c r="H26" s="9"/>
      <c r="I26" s="9">
        <v>-60385753</v>
      </c>
      <c r="J26" s="9"/>
      <c r="K26" s="9">
        <v>303736</v>
      </c>
      <c r="L26" s="9"/>
      <c r="M26" s="9">
        <v>8906898738</v>
      </c>
      <c r="N26" s="9"/>
      <c r="O26" s="9">
        <v>6171439383</v>
      </c>
      <c r="P26" s="9"/>
      <c r="Q26" s="9">
        <v>2735459355</v>
      </c>
    </row>
    <row r="27" spans="1:17" ht="21" x14ac:dyDescent="0.25">
      <c r="A27" s="2" t="s">
        <v>38</v>
      </c>
      <c r="C27" s="9">
        <v>26238</v>
      </c>
      <c r="D27" s="9"/>
      <c r="E27" s="9">
        <v>256124099</v>
      </c>
      <c r="F27" s="9"/>
      <c r="G27" s="9">
        <v>267078491</v>
      </c>
      <c r="H27" s="9"/>
      <c r="I27" s="9">
        <v>-10954391</v>
      </c>
      <c r="J27" s="9"/>
      <c r="K27" s="9">
        <v>26238</v>
      </c>
      <c r="L27" s="9"/>
      <c r="M27" s="9">
        <v>256124099</v>
      </c>
      <c r="N27" s="9"/>
      <c r="O27" s="9">
        <v>242561520</v>
      </c>
      <c r="P27" s="9"/>
      <c r="Q27" s="9">
        <v>13562579</v>
      </c>
    </row>
    <row r="28" spans="1:17" ht="21" x14ac:dyDescent="0.25">
      <c r="A28" s="2" t="s">
        <v>35</v>
      </c>
      <c r="C28" s="9">
        <v>8013798</v>
      </c>
      <c r="D28" s="9"/>
      <c r="E28" s="9">
        <v>29418866025</v>
      </c>
      <c r="F28" s="9"/>
      <c r="G28" s="9">
        <v>26612137856</v>
      </c>
      <c r="H28" s="9"/>
      <c r="I28" s="9">
        <v>2806728169</v>
      </c>
      <c r="J28" s="9"/>
      <c r="K28" s="9">
        <v>8013798</v>
      </c>
      <c r="L28" s="9"/>
      <c r="M28" s="9">
        <v>29418866025</v>
      </c>
      <c r="N28" s="9"/>
      <c r="O28" s="9">
        <v>34085609513</v>
      </c>
      <c r="P28" s="9"/>
      <c r="Q28" s="9">
        <v>-4666743487</v>
      </c>
    </row>
    <row r="29" spans="1:17" ht="21" x14ac:dyDescent="0.25">
      <c r="A29" s="2" t="s">
        <v>19</v>
      </c>
      <c r="C29" s="9">
        <v>350000</v>
      </c>
      <c r="D29" s="9"/>
      <c r="E29" s="9">
        <v>637732777</v>
      </c>
      <c r="F29" s="9"/>
      <c r="G29" s="9">
        <v>597722265</v>
      </c>
      <c r="H29" s="9"/>
      <c r="I29" s="9">
        <v>40010512</v>
      </c>
      <c r="J29" s="9"/>
      <c r="K29" s="9">
        <v>350000</v>
      </c>
      <c r="L29" s="9"/>
      <c r="M29" s="9">
        <v>637732777</v>
      </c>
      <c r="N29" s="9"/>
      <c r="O29" s="9">
        <v>908064675</v>
      </c>
      <c r="P29" s="9"/>
      <c r="Q29" s="9">
        <v>-270331897</v>
      </c>
    </row>
    <row r="30" spans="1:17" ht="21" x14ac:dyDescent="0.25">
      <c r="A30" s="2" t="s">
        <v>18</v>
      </c>
      <c r="C30" s="9">
        <v>830000</v>
      </c>
      <c r="D30" s="9"/>
      <c r="E30" s="9">
        <v>1441382440</v>
      </c>
      <c r="F30" s="9"/>
      <c r="G30" s="9">
        <v>1530489082</v>
      </c>
      <c r="H30" s="9"/>
      <c r="I30" s="9">
        <v>-89106641</v>
      </c>
      <c r="J30" s="9"/>
      <c r="K30" s="9">
        <v>830000</v>
      </c>
      <c r="L30" s="9"/>
      <c r="M30" s="9">
        <v>1441382440</v>
      </c>
      <c r="N30" s="9"/>
      <c r="O30" s="9">
        <v>2351425275</v>
      </c>
      <c r="P30" s="9"/>
      <c r="Q30" s="9">
        <v>-910042834</v>
      </c>
    </row>
    <row r="31" spans="1:17" ht="21" x14ac:dyDescent="0.25">
      <c r="A31" s="2" t="s">
        <v>20</v>
      </c>
      <c r="C31" s="9">
        <v>242500</v>
      </c>
      <c r="D31" s="9"/>
      <c r="E31" s="9">
        <v>691592891</v>
      </c>
      <c r="F31" s="9"/>
      <c r="G31" s="9">
        <v>714252261</v>
      </c>
      <c r="H31" s="9"/>
      <c r="I31" s="9">
        <v>-22659369</v>
      </c>
      <c r="J31" s="9"/>
      <c r="K31" s="9">
        <v>242500</v>
      </c>
      <c r="L31" s="9"/>
      <c r="M31" s="9">
        <v>691592891</v>
      </c>
      <c r="N31" s="9"/>
      <c r="O31" s="9">
        <v>961817928</v>
      </c>
      <c r="P31" s="9"/>
      <c r="Q31" s="9">
        <v>-270225036</v>
      </c>
    </row>
    <row r="32" spans="1:17" ht="21" x14ac:dyDescent="0.25">
      <c r="A32" s="2" t="s">
        <v>21</v>
      </c>
      <c r="C32" s="9">
        <v>390500</v>
      </c>
      <c r="D32" s="9"/>
      <c r="E32" s="9">
        <v>675427153</v>
      </c>
      <c r="F32" s="9"/>
      <c r="G32" s="9">
        <v>732877279</v>
      </c>
      <c r="H32" s="9"/>
      <c r="I32" s="9">
        <v>-57450125</v>
      </c>
      <c r="J32" s="9"/>
      <c r="K32" s="9">
        <v>390500</v>
      </c>
      <c r="L32" s="9"/>
      <c r="M32" s="9">
        <v>675427153</v>
      </c>
      <c r="N32" s="9"/>
      <c r="O32" s="9">
        <v>1312036654</v>
      </c>
      <c r="P32" s="9"/>
      <c r="Q32" s="9">
        <v>-636609500</v>
      </c>
    </row>
    <row r="33" spans="1:17" ht="21" x14ac:dyDescent="0.25">
      <c r="A33" s="2" t="s">
        <v>44</v>
      </c>
      <c r="C33" s="9">
        <v>10496511</v>
      </c>
      <c r="D33" s="9"/>
      <c r="E33" s="9">
        <v>27013772950</v>
      </c>
      <c r="F33" s="9"/>
      <c r="G33" s="9">
        <v>28693656088</v>
      </c>
      <c r="H33" s="9"/>
      <c r="I33" s="9">
        <v>-1679883137</v>
      </c>
      <c r="J33" s="9"/>
      <c r="K33" s="9">
        <v>10496511</v>
      </c>
      <c r="L33" s="9"/>
      <c r="M33" s="9">
        <v>27013772950</v>
      </c>
      <c r="N33" s="9"/>
      <c r="O33" s="9">
        <v>58117696140</v>
      </c>
      <c r="P33" s="9"/>
      <c r="Q33" s="9">
        <v>-31103923189</v>
      </c>
    </row>
    <row r="34" spans="1:17" ht="21" x14ac:dyDescent="0.25">
      <c r="A34" s="2" t="s">
        <v>30</v>
      </c>
      <c r="C34" s="9">
        <v>1394767</v>
      </c>
      <c r="D34" s="9"/>
      <c r="E34" s="9">
        <v>5085565124</v>
      </c>
      <c r="F34" s="9"/>
      <c r="G34" s="9">
        <v>6580177775</v>
      </c>
      <c r="H34" s="9"/>
      <c r="I34" s="9">
        <v>-1494612650</v>
      </c>
      <c r="J34" s="9"/>
      <c r="K34" s="9">
        <v>1394767</v>
      </c>
      <c r="L34" s="9"/>
      <c r="M34" s="9">
        <v>5085565124</v>
      </c>
      <c r="N34" s="9"/>
      <c r="O34" s="9">
        <v>4654374251</v>
      </c>
      <c r="P34" s="9"/>
      <c r="Q34" s="9">
        <v>431190873</v>
      </c>
    </row>
    <row r="35" spans="1:17" ht="21" x14ac:dyDescent="0.25">
      <c r="A35" s="2" t="s">
        <v>31</v>
      </c>
      <c r="C35" s="9">
        <v>6734783</v>
      </c>
      <c r="D35" s="9"/>
      <c r="E35" s="9">
        <v>14125840296</v>
      </c>
      <c r="F35" s="9"/>
      <c r="G35" s="9">
        <v>15478171927</v>
      </c>
      <c r="H35" s="9"/>
      <c r="I35" s="9">
        <v>-1352331630</v>
      </c>
      <c r="J35" s="9"/>
      <c r="K35" s="9">
        <v>6734783</v>
      </c>
      <c r="L35" s="9"/>
      <c r="M35" s="9">
        <v>14125840296</v>
      </c>
      <c r="N35" s="9"/>
      <c r="O35" s="9">
        <v>36549224973</v>
      </c>
      <c r="P35" s="9"/>
      <c r="Q35" s="9">
        <v>-22423384676</v>
      </c>
    </row>
    <row r="36" spans="1:17" ht="21" x14ac:dyDescent="0.25">
      <c r="A36" s="2" t="s">
        <v>22</v>
      </c>
      <c r="C36" s="9">
        <v>2201999</v>
      </c>
      <c r="D36" s="9"/>
      <c r="E36" s="9">
        <v>3767091919</v>
      </c>
      <c r="F36" s="9"/>
      <c r="G36" s="9">
        <v>3985981629</v>
      </c>
      <c r="H36" s="9"/>
      <c r="I36" s="9">
        <v>-218889709</v>
      </c>
      <c r="J36" s="9"/>
      <c r="K36" s="9">
        <v>2201999</v>
      </c>
      <c r="L36" s="9"/>
      <c r="M36" s="9">
        <v>3767091919</v>
      </c>
      <c r="N36" s="9"/>
      <c r="O36" s="9">
        <v>10006384735</v>
      </c>
      <c r="P36" s="9"/>
      <c r="Q36" s="9">
        <v>-6239292815</v>
      </c>
    </row>
    <row r="37" spans="1:17" ht="21" x14ac:dyDescent="0.25">
      <c r="A37" s="2" t="s">
        <v>16</v>
      </c>
      <c r="C37" s="9">
        <v>100000</v>
      </c>
      <c r="D37" s="9"/>
      <c r="E37" s="9">
        <v>2246553000</v>
      </c>
      <c r="F37" s="9"/>
      <c r="G37" s="9">
        <v>2371505085</v>
      </c>
      <c r="H37" s="9"/>
      <c r="I37" s="9">
        <v>-124952085</v>
      </c>
      <c r="J37" s="9"/>
      <c r="K37" s="9">
        <v>100000</v>
      </c>
      <c r="L37" s="9"/>
      <c r="M37" s="9">
        <v>2246553000</v>
      </c>
      <c r="N37" s="9"/>
      <c r="O37" s="9">
        <v>3613272345</v>
      </c>
      <c r="P37" s="9"/>
      <c r="Q37" s="9">
        <v>-1366719345</v>
      </c>
    </row>
    <row r="38" spans="1:17" ht="21" x14ac:dyDescent="0.25">
      <c r="A38" s="2" t="s">
        <v>15</v>
      </c>
      <c r="C38" s="9">
        <v>6290000</v>
      </c>
      <c r="D38" s="9"/>
      <c r="E38" s="9">
        <v>111921083550</v>
      </c>
      <c r="F38" s="9"/>
      <c r="G38" s="9">
        <v>130847626561</v>
      </c>
      <c r="H38" s="9"/>
      <c r="I38" s="9">
        <v>-18926543011</v>
      </c>
      <c r="J38" s="9"/>
      <c r="K38" s="9">
        <v>6290000</v>
      </c>
      <c r="L38" s="9"/>
      <c r="M38" s="9">
        <v>111921083550</v>
      </c>
      <c r="N38" s="9"/>
      <c r="O38" s="9">
        <v>135368237925</v>
      </c>
      <c r="P38" s="9"/>
      <c r="Q38" s="9">
        <v>-23447154375</v>
      </c>
    </row>
    <row r="39" spans="1:17" ht="21" x14ac:dyDescent="0.25">
      <c r="A39" s="2" t="s">
        <v>42</v>
      </c>
      <c r="C39" s="9">
        <v>15706</v>
      </c>
      <c r="D39" s="9"/>
      <c r="E39" s="9">
        <v>233407612</v>
      </c>
      <c r="F39" s="9"/>
      <c r="G39" s="9">
        <v>238872004</v>
      </c>
      <c r="H39" s="9"/>
      <c r="I39" s="9">
        <v>-5464391</v>
      </c>
      <c r="J39" s="9"/>
      <c r="K39" s="9">
        <v>15706</v>
      </c>
      <c r="L39" s="9"/>
      <c r="M39" s="9">
        <v>233407612</v>
      </c>
      <c r="N39" s="9"/>
      <c r="O39" s="9">
        <v>265569463</v>
      </c>
      <c r="P39" s="9"/>
      <c r="Q39" s="9">
        <v>-32161850</v>
      </c>
    </row>
    <row r="40" spans="1:17" ht="21" x14ac:dyDescent="0.25">
      <c r="A40" s="2" t="s">
        <v>185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-1156183548</v>
      </c>
      <c r="P40" s="9"/>
      <c r="Q40" s="9">
        <v>1156183548</v>
      </c>
    </row>
    <row r="41" spans="1:17" ht="21" x14ac:dyDescent="0.25">
      <c r="A41" s="2" t="s">
        <v>81</v>
      </c>
      <c r="C41" s="9">
        <v>100830</v>
      </c>
      <c r="D41" s="9"/>
      <c r="E41" s="9">
        <v>152252488124</v>
      </c>
      <c r="F41" s="9"/>
      <c r="G41" s="9">
        <v>150460378797</v>
      </c>
      <c r="H41" s="9"/>
      <c r="I41" s="9">
        <v>1792109327</v>
      </c>
      <c r="J41" s="9"/>
      <c r="K41" s="9">
        <v>100830</v>
      </c>
      <c r="L41" s="9"/>
      <c r="M41" s="9">
        <v>152252488124</v>
      </c>
      <c r="N41" s="9"/>
      <c r="O41" s="9">
        <v>132291655644</v>
      </c>
      <c r="P41" s="9"/>
      <c r="Q41" s="9">
        <v>19960832480</v>
      </c>
    </row>
    <row r="42" spans="1:17" ht="21" x14ac:dyDescent="0.25">
      <c r="A42" s="2" t="s">
        <v>72</v>
      </c>
      <c r="C42" s="9">
        <v>7500</v>
      </c>
      <c r="D42" s="9"/>
      <c r="E42" s="9">
        <v>7430477981</v>
      </c>
      <c r="F42" s="9"/>
      <c r="G42" s="9">
        <v>7404967606</v>
      </c>
      <c r="H42" s="9"/>
      <c r="I42" s="9">
        <v>25510375</v>
      </c>
      <c r="J42" s="9"/>
      <c r="K42" s="9">
        <v>7500</v>
      </c>
      <c r="L42" s="9"/>
      <c r="M42" s="9">
        <v>7430477981</v>
      </c>
      <c r="N42" s="9"/>
      <c r="O42" s="9">
        <v>7167455663</v>
      </c>
      <c r="P42" s="9"/>
      <c r="Q42" s="9">
        <v>263022318</v>
      </c>
    </row>
    <row r="43" spans="1:17" ht="21" x14ac:dyDescent="0.25">
      <c r="A43" s="2" t="s">
        <v>69</v>
      </c>
      <c r="C43" s="9">
        <v>47943</v>
      </c>
      <c r="D43" s="9"/>
      <c r="E43" s="9">
        <v>34392867662</v>
      </c>
      <c r="F43" s="9"/>
      <c r="G43" s="9">
        <v>32499510338</v>
      </c>
      <c r="H43" s="9"/>
      <c r="I43" s="9">
        <v>1893357324</v>
      </c>
      <c r="J43" s="9"/>
      <c r="K43" s="9">
        <v>47943</v>
      </c>
      <c r="L43" s="9"/>
      <c r="M43" s="9">
        <v>34392867662</v>
      </c>
      <c r="N43" s="9"/>
      <c r="O43" s="9">
        <v>28952323440</v>
      </c>
      <c r="P43" s="9"/>
      <c r="Q43" s="9">
        <v>5440544222</v>
      </c>
    </row>
    <row r="44" spans="1:17" ht="21" x14ac:dyDescent="0.25">
      <c r="A44" s="2" t="s">
        <v>65</v>
      </c>
      <c r="C44" s="9">
        <v>913500</v>
      </c>
      <c r="D44" s="9"/>
      <c r="E44" s="9">
        <v>912421093696</v>
      </c>
      <c r="F44" s="9"/>
      <c r="G44" s="9">
        <v>898721077275</v>
      </c>
      <c r="H44" s="9"/>
      <c r="I44" s="9">
        <v>13700016421</v>
      </c>
      <c r="J44" s="9"/>
      <c r="K44" s="9">
        <v>913500</v>
      </c>
      <c r="L44" s="9"/>
      <c r="M44" s="9">
        <v>912421093696</v>
      </c>
      <c r="N44" s="9"/>
      <c r="O44" s="9">
        <v>897578956955</v>
      </c>
      <c r="P44" s="9"/>
      <c r="Q44" s="9">
        <v>14842136741</v>
      </c>
    </row>
    <row r="45" spans="1:17" ht="21" x14ac:dyDescent="0.25">
      <c r="A45" s="2" t="s">
        <v>78</v>
      </c>
      <c r="C45" s="9">
        <v>790029</v>
      </c>
      <c r="D45" s="9"/>
      <c r="E45" s="9">
        <v>777247634327</v>
      </c>
      <c r="F45" s="9"/>
      <c r="G45" s="9">
        <v>760660032375</v>
      </c>
      <c r="H45" s="9"/>
      <c r="I45" s="9">
        <v>16587601952</v>
      </c>
      <c r="J45" s="9"/>
      <c r="K45" s="9">
        <v>790029</v>
      </c>
      <c r="L45" s="9"/>
      <c r="M45" s="9">
        <v>777247634327</v>
      </c>
      <c r="N45" s="9"/>
      <c r="O45" s="9">
        <v>696713927598</v>
      </c>
      <c r="P45" s="9"/>
      <c r="Q45" s="9">
        <v>80533706729</v>
      </c>
    </row>
    <row r="46" spans="1:17" ht="21" x14ac:dyDescent="0.25">
      <c r="A46" s="2" t="s">
        <v>75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575000</v>
      </c>
      <c r="L46" s="9"/>
      <c r="M46" s="9">
        <v>596306049935</v>
      </c>
      <c r="N46" s="9"/>
      <c r="O46" s="9">
        <v>566395000000</v>
      </c>
      <c r="P46" s="9"/>
      <c r="Q46" s="9">
        <v>29911049935</v>
      </c>
    </row>
    <row r="47" spans="1:17" ht="19.5" thickBot="1" x14ac:dyDescent="0.3">
      <c r="C47" s="10">
        <f>SUM(C8:C46)</f>
        <v>112804777</v>
      </c>
      <c r="D47" s="9"/>
      <c r="E47" s="10">
        <f>SUM(E8:E46)</f>
        <v>2771065665026</v>
      </c>
      <c r="F47" s="9"/>
      <c r="G47" s="10">
        <f>SUM(G8:G46)</f>
        <v>2747083063076</v>
      </c>
      <c r="H47" s="9"/>
      <c r="I47" s="10">
        <f>SUM(I8:I46)</f>
        <v>23982601966</v>
      </c>
      <c r="J47" s="9"/>
      <c r="K47" s="10">
        <f>SUM(K8:K46)</f>
        <v>113379777</v>
      </c>
      <c r="L47" s="9"/>
      <c r="M47" s="10">
        <f>SUM(M8:M46)</f>
        <v>3367371714961</v>
      </c>
      <c r="N47" s="9"/>
      <c r="O47" s="10">
        <f>SUM(O8:O46)</f>
        <v>3195207397832</v>
      </c>
      <c r="P47" s="9"/>
      <c r="Q47" s="10">
        <f>SUM(Q8:Q46)</f>
        <v>172164317146</v>
      </c>
    </row>
    <row r="48" spans="1:17" ht="19.5" thickTop="1" x14ac:dyDescent="0.25"/>
  </sheetData>
  <sheetProtection algorithmName="SHA-512" hashValue="wmhQwfQAIVi6dTSIwAA1mJBDADXqznuN2NnUhuHzNZWwaDzx6P98+Z6cwXTr9zGuxC3yQ5rs9u1S2Q6CopjWZg==" saltValue="hom91HuZI/tLwGwoy8jNp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"/>
  <sheetViews>
    <sheetView rightToLeft="1" view="pageBreakPreview" zoomScale="85" zoomScaleNormal="100" zoomScaleSheetLayoutView="85" workbookViewId="0">
      <selection activeCell="O14" sqref="O14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20" width="15.28515625" style="1" bestFit="1" customWidth="1"/>
    <col min="21" max="21" width="13.85546875" style="1" bestFit="1" customWidth="1"/>
    <col min="22" max="22" width="9.140625" style="1"/>
    <col min="23" max="23" width="15.140625" style="1" bestFit="1" customWidth="1"/>
    <col min="24" max="16384" width="9.140625" style="1"/>
  </cols>
  <sheetData>
    <row r="2" spans="1:23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3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3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3" ht="30" x14ac:dyDescent="0.25">
      <c r="A6" s="17" t="s">
        <v>3</v>
      </c>
      <c r="C6" s="16" t="s">
        <v>141</v>
      </c>
      <c r="D6" s="16" t="s">
        <v>141</v>
      </c>
      <c r="E6" s="16" t="s">
        <v>141</v>
      </c>
      <c r="F6" s="16" t="s">
        <v>141</v>
      </c>
      <c r="G6" s="16" t="s">
        <v>141</v>
      </c>
      <c r="H6" s="16" t="s">
        <v>141</v>
      </c>
      <c r="I6" s="16" t="s">
        <v>141</v>
      </c>
      <c r="K6" s="16" t="s">
        <v>142</v>
      </c>
      <c r="L6" s="16" t="s">
        <v>142</v>
      </c>
      <c r="M6" s="16" t="s">
        <v>142</v>
      </c>
      <c r="N6" s="16" t="s">
        <v>142</v>
      </c>
      <c r="O6" s="16" t="s">
        <v>142</v>
      </c>
      <c r="P6" s="16" t="s">
        <v>142</v>
      </c>
      <c r="Q6" s="16" t="s">
        <v>142</v>
      </c>
    </row>
    <row r="7" spans="1:23" ht="30" x14ac:dyDescent="0.25">
      <c r="A7" s="16" t="s">
        <v>3</v>
      </c>
      <c r="C7" s="16" t="s">
        <v>7</v>
      </c>
      <c r="E7" s="16" t="s">
        <v>182</v>
      </c>
      <c r="G7" s="16" t="s">
        <v>183</v>
      </c>
      <c r="I7" s="16" t="s">
        <v>186</v>
      </c>
      <c r="K7" s="16" t="s">
        <v>7</v>
      </c>
      <c r="M7" s="16" t="s">
        <v>182</v>
      </c>
      <c r="O7" s="16" t="s">
        <v>183</v>
      </c>
      <c r="Q7" s="16" t="s">
        <v>186</v>
      </c>
    </row>
    <row r="8" spans="1:23" ht="21" x14ac:dyDescent="0.25">
      <c r="A8" s="2" t="s">
        <v>27</v>
      </c>
      <c r="C8" s="9">
        <v>325804</v>
      </c>
      <c r="D8" s="9"/>
      <c r="E8" s="9">
        <v>7335552820</v>
      </c>
      <c r="F8" s="9"/>
      <c r="G8" s="9">
        <v>6078630935</v>
      </c>
      <c r="H8" s="9"/>
      <c r="I8" s="9">
        <v>1256921885</v>
      </c>
      <c r="J8" s="9"/>
      <c r="K8" s="9">
        <v>650804</v>
      </c>
      <c r="L8" s="9"/>
      <c r="M8" s="9">
        <v>10913834783</v>
      </c>
      <c r="N8" s="9"/>
      <c r="O8" s="9">
        <v>4970143314</v>
      </c>
      <c r="P8" s="9"/>
      <c r="Q8" s="9">
        <v>5943691469</v>
      </c>
      <c r="W8" s="9"/>
    </row>
    <row r="9" spans="1:23" ht="21" x14ac:dyDescent="0.25">
      <c r="A9" s="2" t="s">
        <v>37</v>
      </c>
      <c r="C9" s="9">
        <v>450000</v>
      </c>
      <c r="D9" s="9"/>
      <c r="E9" s="9">
        <v>1701450000</v>
      </c>
      <c r="F9" s="9"/>
      <c r="G9" s="9">
        <v>1525369725</v>
      </c>
      <c r="H9" s="9"/>
      <c r="I9" s="9">
        <v>176080275</v>
      </c>
      <c r="J9" s="9"/>
      <c r="K9" s="9">
        <v>450000</v>
      </c>
      <c r="L9" s="9"/>
      <c r="M9" s="9">
        <v>1701450000</v>
      </c>
      <c r="N9" s="9"/>
      <c r="O9" s="9">
        <v>1894858110</v>
      </c>
      <c r="P9" s="9"/>
      <c r="Q9" s="9">
        <v>-193408110</v>
      </c>
      <c r="T9" s="9"/>
      <c r="W9" s="9"/>
    </row>
    <row r="10" spans="1:23" ht="21" x14ac:dyDescent="0.25">
      <c r="A10" s="2" t="s">
        <v>187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700000</v>
      </c>
      <c r="L10" s="9"/>
      <c r="M10" s="9">
        <v>20584200000</v>
      </c>
      <c r="N10" s="9"/>
      <c r="O10" s="9">
        <v>20584200000</v>
      </c>
      <c r="P10" s="9"/>
      <c r="Q10" s="9">
        <v>0</v>
      </c>
    </row>
    <row r="11" spans="1:23" ht="21" x14ac:dyDescent="0.25">
      <c r="A11" s="2" t="s">
        <v>39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303736</v>
      </c>
      <c r="L11" s="9"/>
      <c r="M11" s="9">
        <v>11190374930</v>
      </c>
      <c r="N11" s="9"/>
      <c r="O11" s="9">
        <v>6171439382</v>
      </c>
      <c r="P11" s="9"/>
      <c r="Q11" s="9">
        <v>5018935548</v>
      </c>
    </row>
    <row r="12" spans="1:23" ht="21" x14ac:dyDescent="0.25">
      <c r="A12" s="2" t="s">
        <v>185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1400000</v>
      </c>
      <c r="L12" s="9"/>
      <c r="M12" s="9">
        <v>73104425719</v>
      </c>
      <c r="N12" s="9"/>
      <c r="O12" s="9">
        <v>71263181673</v>
      </c>
      <c r="P12" s="9"/>
      <c r="Q12" s="9">
        <v>1841244046</v>
      </c>
    </row>
    <row r="13" spans="1:23" ht="21" x14ac:dyDescent="0.25">
      <c r="A13" s="2" t="s">
        <v>44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6900000</v>
      </c>
      <c r="L13" s="9"/>
      <c r="M13" s="9">
        <v>30014743820</v>
      </c>
      <c r="N13" s="9"/>
      <c r="O13" s="9">
        <v>38204323660</v>
      </c>
      <c r="P13" s="9"/>
      <c r="Q13" s="9">
        <v>-8189579840</v>
      </c>
    </row>
    <row r="14" spans="1:23" ht="21" x14ac:dyDescent="0.25">
      <c r="A14" s="2" t="s">
        <v>30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1394767</v>
      </c>
      <c r="L14" s="9"/>
      <c r="M14" s="9">
        <v>8206409907</v>
      </c>
      <c r="N14" s="9"/>
      <c r="O14" s="9">
        <v>4654374248</v>
      </c>
      <c r="P14" s="9"/>
      <c r="Q14" s="9">
        <v>3552035659</v>
      </c>
    </row>
    <row r="15" spans="1:23" ht="21" x14ac:dyDescent="0.25">
      <c r="A15" s="2" t="s">
        <v>153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500000</v>
      </c>
      <c r="L15" s="9"/>
      <c r="M15" s="9">
        <v>499980625000</v>
      </c>
      <c r="N15" s="9"/>
      <c r="O15" s="9">
        <v>499909375000</v>
      </c>
      <c r="P15" s="9"/>
      <c r="Q15" s="9">
        <v>71250000</v>
      </c>
    </row>
    <row r="16" spans="1:23" ht="21" x14ac:dyDescent="0.25">
      <c r="A16" s="2" t="s">
        <v>148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150000</v>
      </c>
      <c r="L16" s="9"/>
      <c r="M16" s="9">
        <v>155521806570</v>
      </c>
      <c r="N16" s="9"/>
      <c r="O16" s="9">
        <v>149972812500</v>
      </c>
      <c r="P16" s="9"/>
      <c r="Q16" s="9">
        <v>5548994070</v>
      </c>
    </row>
    <row r="17" spans="1:17" ht="21" x14ac:dyDescent="0.25">
      <c r="A17" s="2" t="s">
        <v>151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403700</v>
      </c>
      <c r="L17" s="9"/>
      <c r="M17" s="9">
        <v>411754000000</v>
      </c>
      <c r="N17" s="9"/>
      <c r="O17" s="9">
        <v>411699365962</v>
      </c>
      <c r="P17" s="9"/>
      <c r="Q17" s="9">
        <v>54634038</v>
      </c>
    </row>
    <row r="18" spans="1:17" ht="21" x14ac:dyDescent="0.25">
      <c r="A18" s="2" t="s">
        <v>53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9495482</v>
      </c>
      <c r="L18" s="9"/>
      <c r="M18" s="9">
        <v>2810662672</v>
      </c>
      <c r="N18" s="9"/>
      <c r="O18" s="9">
        <v>2813557644</v>
      </c>
      <c r="P18" s="9"/>
      <c r="Q18" s="9">
        <v>-2894972</v>
      </c>
    </row>
    <row r="19" spans="1:17" ht="19.5" thickBot="1" x14ac:dyDescent="0.3">
      <c r="C19" s="10">
        <f>SUM(C8:C18)</f>
        <v>775804</v>
      </c>
      <c r="D19" s="9"/>
      <c r="E19" s="10">
        <f>SUM(E8:E18)</f>
        <v>9037002820</v>
      </c>
      <c r="F19" s="9"/>
      <c r="G19" s="10">
        <f>SUM(G8:G18)</f>
        <v>7604000660</v>
      </c>
      <c r="H19" s="9"/>
      <c r="I19" s="10">
        <f>SUM(I8:I18)</f>
        <v>1433002160</v>
      </c>
      <c r="J19" s="9"/>
      <c r="K19" s="10">
        <f>SUM(K8:K18)</f>
        <v>22348489</v>
      </c>
      <c r="L19" s="9"/>
      <c r="M19" s="10">
        <f>SUM(M8:M18)</f>
        <v>1225782533401</v>
      </c>
      <c r="N19" s="9"/>
      <c r="O19" s="10">
        <f>SUM(O8:O18)</f>
        <v>1212137631493</v>
      </c>
      <c r="P19" s="9"/>
      <c r="Q19" s="10">
        <f>SUM(Q8:Q18)</f>
        <v>13644901908</v>
      </c>
    </row>
    <row r="20" spans="1:17" ht="19.5" thickTop="1" x14ac:dyDescent="0.25"/>
  </sheetData>
  <sheetProtection algorithmName="SHA-512" hashValue="3dGekTiqFUEXgnaj35ozNpGtbanXmd4JxACVh5iopoKej6TyUIucxrfhVL2CB+TMONdfmD7X1q2KXUKkiS97pw==" saltValue="aiNtXZIcWCgm3TgVmIz+L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5"/>
  <sheetViews>
    <sheetView rightToLeft="1" view="pageBreakPreview" zoomScale="60" zoomScaleNormal="100" workbookViewId="0">
      <selection activeCell="K31" sqref="K31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4.85546875" style="5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5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5">
      <c r="A3" s="13" t="s">
        <v>139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25">
      <c r="A6" s="17" t="s">
        <v>3</v>
      </c>
      <c r="C6" s="16" t="s">
        <v>141</v>
      </c>
      <c r="D6" s="16" t="s">
        <v>141</v>
      </c>
      <c r="E6" s="16" t="s">
        <v>141</v>
      </c>
      <c r="F6" s="16" t="s">
        <v>141</v>
      </c>
      <c r="G6" s="16" t="s">
        <v>141</v>
      </c>
      <c r="H6" s="16" t="s">
        <v>141</v>
      </c>
      <c r="I6" s="16" t="s">
        <v>141</v>
      </c>
      <c r="J6" s="16" t="s">
        <v>141</v>
      </c>
      <c r="K6" s="16" t="s">
        <v>141</v>
      </c>
      <c r="M6" s="16" t="s">
        <v>142</v>
      </c>
      <c r="N6" s="16" t="s">
        <v>142</v>
      </c>
      <c r="O6" s="16" t="s">
        <v>142</v>
      </c>
      <c r="P6" s="16" t="s">
        <v>142</v>
      </c>
      <c r="Q6" s="16" t="s">
        <v>142</v>
      </c>
      <c r="R6" s="16" t="s">
        <v>142</v>
      </c>
      <c r="S6" s="16" t="s">
        <v>142</v>
      </c>
      <c r="T6" s="16" t="s">
        <v>142</v>
      </c>
      <c r="U6" s="16" t="s">
        <v>142</v>
      </c>
    </row>
    <row r="7" spans="1:21" ht="30" x14ac:dyDescent="0.25">
      <c r="A7" s="16" t="s">
        <v>3</v>
      </c>
      <c r="C7" s="16" t="s">
        <v>188</v>
      </c>
      <c r="E7" s="16" t="s">
        <v>189</v>
      </c>
      <c r="G7" s="16" t="s">
        <v>190</v>
      </c>
      <c r="I7" s="16" t="s">
        <v>90</v>
      </c>
      <c r="K7" s="15" t="s">
        <v>191</v>
      </c>
      <c r="M7" s="16" t="s">
        <v>188</v>
      </c>
      <c r="O7" s="16" t="s">
        <v>189</v>
      </c>
      <c r="Q7" s="16" t="s">
        <v>190</v>
      </c>
      <c r="S7" s="16" t="s">
        <v>90</v>
      </c>
      <c r="U7" s="15" t="s">
        <v>191</v>
      </c>
    </row>
    <row r="8" spans="1:21" ht="21" x14ac:dyDescent="0.25">
      <c r="A8" s="2" t="s">
        <v>27</v>
      </c>
      <c r="C8" s="9">
        <v>0</v>
      </c>
      <c r="D8" s="9"/>
      <c r="E8" s="9">
        <v>-3590489235</v>
      </c>
      <c r="F8" s="9"/>
      <c r="G8" s="9">
        <v>4847411120</v>
      </c>
      <c r="H8" s="9"/>
      <c r="I8" s="9">
        <v>1256921885</v>
      </c>
      <c r="K8" s="5">
        <f>I8/$I$44</f>
        <v>-0.14677534588028926</v>
      </c>
      <c r="M8" s="9">
        <v>0</v>
      </c>
      <c r="N8" s="9"/>
      <c r="O8" s="9">
        <v>0</v>
      </c>
      <c r="P8" s="9"/>
      <c r="Q8" s="9">
        <v>5943691469</v>
      </c>
      <c r="R8" s="9"/>
      <c r="S8" s="9">
        <v>5943691469</v>
      </c>
      <c r="U8" s="5">
        <f>S8/$S$44</f>
        <v>9.3084491843678854E-2</v>
      </c>
    </row>
    <row r="9" spans="1:21" ht="21" x14ac:dyDescent="0.25">
      <c r="A9" s="2" t="s">
        <v>37</v>
      </c>
      <c r="C9" s="9">
        <v>0</v>
      </c>
      <c r="D9" s="9"/>
      <c r="E9" s="9">
        <v>369488385</v>
      </c>
      <c r="F9" s="9"/>
      <c r="G9" s="9">
        <v>-193408110</v>
      </c>
      <c r="H9" s="9"/>
      <c r="I9" s="9">
        <v>176080275</v>
      </c>
      <c r="K9" s="5">
        <f t="shared" ref="K9:K43" si="0">I9/$I$44</f>
        <v>-2.056153494838818E-2</v>
      </c>
      <c r="M9" s="9">
        <v>24301189</v>
      </c>
      <c r="N9" s="9"/>
      <c r="O9" s="9">
        <v>0</v>
      </c>
      <c r="P9" s="9"/>
      <c r="Q9" s="9">
        <v>-193408110</v>
      </c>
      <c r="R9" s="9"/>
      <c r="S9" s="9">
        <v>-169106921</v>
      </c>
      <c r="U9" s="5">
        <f t="shared" ref="U9:U43" si="1">S9/$S$44</f>
        <v>-2.6483931561108666E-3</v>
      </c>
    </row>
    <row r="10" spans="1:21" ht="21" x14ac:dyDescent="0.25">
      <c r="A10" s="2" t="s">
        <v>187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K10" s="5">
        <f t="shared" si="0"/>
        <v>0</v>
      </c>
      <c r="M10" s="9">
        <v>0</v>
      </c>
      <c r="N10" s="9"/>
      <c r="O10" s="9">
        <v>0</v>
      </c>
      <c r="P10" s="9"/>
      <c r="Q10" s="9">
        <v>0</v>
      </c>
      <c r="R10" s="9"/>
      <c r="S10" s="9">
        <v>0</v>
      </c>
      <c r="U10" s="5">
        <f t="shared" si="1"/>
        <v>0</v>
      </c>
    </row>
    <row r="11" spans="1:21" ht="21" x14ac:dyDescent="0.25">
      <c r="A11" s="2" t="s">
        <v>39</v>
      </c>
      <c r="C11" s="9">
        <v>0</v>
      </c>
      <c r="D11" s="9"/>
      <c r="E11" s="9">
        <v>-60385753</v>
      </c>
      <c r="F11" s="9"/>
      <c r="G11" s="9">
        <v>0</v>
      </c>
      <c r="H11" s="9"/>
      <c r="I11" s="9">
        <v>-60385753</v>
      </c>
      <c r="K11" s="5">
        <f t="shared" si="0"/>
        <v>7.051464286355961E-3</v>
      </c>
      <c r="M11" s="9">
        <v>0</v>
      </c>
      <c r="N11" s="9"/>
      <c r="O11" s="9">
        <v>2735459355</v>
      </c>
      <c r="P11" s="9"/>
      <c r="Q11" s="9">
        <v>5018935548</v>
      </c>
      <c r="R11" s="9"/>
      <c r="S11" s="9">
        <v>7754394903</v>
      </c>
      <c r="U11" s="5">
        <f t="shared" si="1"/>
        <v>0.12144202182526986</v>
      </c>
    </row>
    <row r="12" spans="1:21" ht="21" x14ac:dyDescent="0.25">
      <c r="A12" s="2" t="s">
        <v>36</v>
      </c>
      <c r="C12" s="9">
        <v>0</v>
      </c>
      <c r="D12" s="9"/>
      <c r="E12" s="9">
        <v>-275069917</v>
      </c>
      <c r="F12" s="9"/>
      <c r="G12" s="9">
        <v>0</v>
      </c>
      <c r="H12" s="9"/>
      <c r="I12" s="9">
        <v>-275069917</v>
      </c>
      <c r="K12" s="5">
        <f t="shared" si="0"/>
        <v>3.2120915938174996E-2</v>
      </c>
      <c r="M12" s="9">
        <v>87778643</v>
      </c>
      <c r="N12" s="9"/>
      <c r="O12" s="9">
        <v>-1776641106</v>
      </c>
      <c r="P12" s="9"/>
      <c r="Q12" s="9">
        <v>-7290</v>
      </c>
      <c r="R12" s="9"/>
      <c r="S12" s="9">
        <v>-1688869753</v>
      </c>
      <c r="U12" s="5">
        <f t="shared" si="1"/>
        <v>-2.6449485739308387E-2</v>
      </c>
    </row>
    <row r="13" spans="1:21" ht="21" x14ac:dyDescent="0.25">
      <c r="A13" s="2" t="s">
        <v>185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5">
        <f t="shared" si="0"/>
        <v>0</v>
      </c>
      <c r="M13" s="9">
        <v>0</v>
      </c>
      <c r="N13" s="9"/>
      <c r="O13" s="9">
        <v>1156183548</v>
      </c>
      <c r="P13" s="9"/>
      <c r="Q13" s="9">
        <v>1841244046</v>
      </c>
      <c r="R13" s="9"/>
      <c r="S13" s="9">
        <v>2997427594</v>
      </c>
      <c r="U13" s="5">
        <f t="shared" si="1"/>
        <v>4.694288488575498E-2</v>
      </c>
    </row>
    <row r="14" spans="1:21" ht="21" x14ac:dyDescent="0.25">
      <c r="A14" s="2" t="s">
        <v>44</v>
      </c>
      <c r="C14" s="9">
        <v>0</v>
      </c>
      <c r="D14" s="9"/>
      <c r="E14" s="9">
        <v>-1679883137</v>
      </c>
      <c r="F14" s="9"/>
      <c r="G14" s="9">
        <v>0</v>
      </c>
      <c r="H14" s="9"/>
      <c r="I14" s="9">
        <v>-1679883137</v>
      </c>
      <c r="K14" s="5">
        <f t="shared" si="0"/>
        <v>0.19616607158657304</v>
      </c>
      <c r="M14" s="9">
        <v>6088778850</v>
      </c>
      <c r="N14" s="9"/>
      <c r="O14" s="9">
        <v>-31103923189</v>
      </c>
      <c r="P14" s="9"/>
      <c r="Q14" s="9">
        <v>-8189579840</v>
      </c>
      <c r="R14" s="9"/>
      <c r="S14" s="9">
        <v>-33204724179</v>
      </c>
      <c r="U14" s="5">
        <f t="shared" si="1"/>
        <v>-0.52002108338435549</v>
      </c>
    </row>
    <row r="15" spans="1:21" ht="21" x14ac:dyDescent="0.25">
      <c r="A15" s="2" t="s">
        <v>30</v>
      </c>
      <c r="C15" s="9">
        <v>0</v>
      </c>
      <c r="D15" s="9"/>
      <c r="E15" s="9">
        <v>-1494612650</v>
      </c>
      <c r="F15" s="9"/>
      <c r="G15" s="9">
        <v>0</v>
      </c>
      <c r="H15" s="9"/>
      <c r="I15" s="9">
        <v>-1494612650</v>
      </c>
      <c r="K15" s="5">
        <f t="shared" si="0"/>
        <v>0.17453136211468359</v>
      </c>
      <c r="M15" s="9">
        <v>0</v>
      </c>
      <c r="N15" s="9"/>
      <c r="O15" s="9">
        <v>431190873</v>
      </c>
      <c r="P15" s="9"/>
      <c r="Q15" s="9">
        <v>3552035659</v>
      </c>
      <c r="R15" s="9"/>
      <c r="S15" s="9">
        <v>3983226532</v>
      </c>
      <c r="U15" s="5">
        <f t="shared" si="1"/>
        <v>6.2381538403079445E-2</v>
      </c>
    </row>
    <row r="16" spans="1:21" ht="21" x14ac:dyDescent="0.25">
      <c r="A16" s="2" t="s">
        <v>31</v>
      </c>
      <c r="C16" s="9">
        <v>0</v>
      </c>
      <c r="D16" s="9"/>
      <c r="E16" s="9">
        <v>-1352331630</v>
      </c>
      <c r="F16" s="9"/>
      <c r="G16" s="9">
        <v>0</v>
      </c>
      <c r="H16" s="9"/>
      <c r="I16" s="9">
        <v>-1352331630</v>
      </c>
      <c r="K16" s="5">
        <f t="shared" si="0"/>
        <v>0.15791668926037145</v>
      </c>
      <c r="M16" s="9">
        <v>96148481</v>
      </c>
      <c r="N16" s="9"/>
      <c r="O16" s="9">
        <v>-22423384676</v>
      </c>
      <c r="P16" s="9"/>
      <c r="Q16" s="9">
        <v>-5426</v>
      </c>
      <c r="R16" s="9"/>
      <c r="S16" s="9">
        <v>-22327241621</v>
      </c>
      <c r="U16" s="5">
        <f t="shared" si="1"/>
        <v>-0.34966820727514808</v>
      </c>
    </row>
    <row r="17" spans="1:29" ht="21" x14ac:dyDescent="0.25">
      <c r="A17" s="2" t="s">
        <v>24</v>
      </c>
      <c r="C17" s="9">
        <v>0</v>
      </c>
      <c r="D17" s="9"/>
      <c r="E17" s="9">
        <v>-106807407</v>
      </c>
      <c r="F17" s="9"/>
      <c r="G17" s="9">
        <v>0</v>
      </c>
      <c r="H17" s="9"/>
      <c r="I17" s="9">
        <v>-106807407</v>
      </c>
      <c r="K17" s="5">
        <f t="shared" si="0"/>
        <v>1.247228987901808E-2</v>
      </c>
      <c r="M17" s="9">
        <v>23011200</v>
      </c>
      <c r="N17" s="9"/>
      <c r="O17" s="9">
        <v>-129512254</v>
      </c>
      <c r="P17" s="9"/>
      <c r="Q17" s="9">
        <v>-4096</v>
      </c>
      <c r="R17" s="9"/>
      <c r="S17" s="9">
        <v>-106505150</v>
      </c>
      <c r="U17" s="5">
        <f t="shared" si="1"/>
        <v>-1.6679832420966453E-3</v>
      </c>
    </row>
    <row r="18" spans="1:29" ht="21" x14ac:dyDescent="0.25">
      <c r="A18" s="2" t="s">
        <v>46</v>
      </c>
      <c r="C18" s="9">
        <v>0</v>
      </c>
      <c r="D18" s="9"/>
      <c r="E18" s="9">
        <v>-1089708227</v>
      </c>
      <c r="F18" s="9"/>
      <c r="G18" s="9">
        <v>0</v>
      </c>
      <c r="H18" s="9"/>
      <c r="I18" s="9">
        <v>-1089708227</v>
      </c>
      <c r="K18" s="5">
        <f t="shared" si="0"/>
        <v>0.12724919808880705</v>
      </c>
      <c r="M18" s="9">
        <v>85604022</v>
      </c>
      <c r="N18" s="9"/>
      <c r="O18" s="9">
        <v>-2547958165</v>
      </c>
      <c r="P18" s="9"/>
      <c r="Q18" s="9">
        <v>0</v>
      </c>
      <c r="R18" s="9"/>
      <c r="S18" s="9">
        <v>-2462354143</v>
      </c>
      <c r="U18" s="5">
        <f t="shared" si="1"/>
        <v>-3.8563068984281482E-2</v>
      </c>
    </row>
    <row r="19" spans="1:29" ht="21" x14ac:dyDescent="0.25">
      <c r="A19" s="2" t="s">
        <v>42</v>
      </c>
      <c r="C19" s="9">
        <v>0</v>
      </c>
      <c r="D19" s="9"/>
      <c r="E19" s="9">
        <v>-5464391</v>
      </c>
      <c r="F19" s="9"/>
      <c r="G19" s="9">
        <v>0</v>
      </c>
      <c r="H19" s="9"/>
      <c r="I19" s="9">
        <v>-5464391</v>
      </c>
      <c r="K19" s="5">
        <f t="shared" si="0"/>
        <v>6.3809683690099772E-4</v>
      </c>
      <c r="M19" s="9">
        <v>2153797</v>
      </c>
      <c r="N19" s="9"/>
      <c r="O19" s="9">
        <v>-32161850</v>
      </c>
      <c r="P19" s="9"/>
      <c r="Q19" s="9">
        <v>0</v>
      </c>
      <c r="R19" s="9"/>
      <c r="S19" s="9">
        <v>-30008053</v>
      </c>
      <c r="U19" s="5">
        <f t="shared" si="1"/>
        <v>-4.6995783332494216E-4</v>
      </c>
      <c r="AB19" s="8"/>
      <c r="AC19" s="8"/>
    </row>
    <row r="20" spans="1:29" ht="21" x14ac:dyDescent="0.25">
      <c r="A20" s="2" t="s">
        <v>47</v>
      </c>
      <c r="C20" s="9">
        <v>0</v>
      </c>
      <c r="D20" s="9"/>
      <c r="E20" s="9">
        <v>1312145563</v>
      </c>
      <c r="F20" s="9"/>
      <c r="G20" s="9">
        <v>0</v>
      </c>
      <c r="H20" s="9"/>
      <c r="I20" s="9">
        <v>1312145563</v>
      </c>
      <c r="K20" s="5">
        <f t="shared" si="0"/>
        <v>-0.15322401587001716</v>
      </c>
      <c r="M20" s="9">
        <v>807373003</v>
      </c>
      <c r="N20" s="9"/>
      <c r="O20" s="9">
        <v>4115365629</v>
      </c>
      <c r="P20" s="9"/>
      <c r="Q20" s="9">
        <v>0</v>
      </c>
      <c r="R20" s="9"/>
      <c r="S20" s="9">
        <v>4922738632</v>
      </c>
      <c r="U20" s="5">
        <f t="shared" si="1"/>
        <v>7.7095291104681454E-2</v>
      </c>
    </row>
    <row r="21" spans="1:29" ht="21" x14ac:dyDescent="0.25">
      <c r="A21" s="2" t="s">
        <v>43</v>
      </c>
      <c r="C21" s="9">
        <v>19414894</v>
      </c>
      <c r="D21" s="9"/>
      <c r="E21" s="9">
        <v>-163024200</v>
      </c>
      <c r="F21" s="9"/>
      <c r="G21" s="9">
        <v>0</v>
      </c>
      <c r="H21" s="9"/>
      <c r="I21" s="9">
        <v>-143609306</v>
      </c>
      <c r="K21" s="5">
        <f t="shared" si="0"/>
        <v>1.676978164778975E-2</v>
      </c>
      <c r="M21" s="9">
        <v>19414894</v>
      </c>
      <c r="N21" s="9"/>
      <c r="O21" s="9">
        <v>-691912301</v>
      </c>
      <c r="P21" s="9"/>
      <c r="Q21" s="9">
        <v>0</v>
      </c>
      <c r="R21" s="9"/>
      <c r="S21" s="9">
        <v>-672497407</v>
      </c>
      <c r="U21" s="5">
        <f t="shared" si="1"/>
        <v>-1.0532020331687691E-2</v>
      </c>
    </row>
    <row r="22" spans="1:29" ht="21" x14ac:dyDescent="0.25">
      <c r="A22" s="2" t="s">
        <v>23</v>
      </c>
      <c r="C22" s="9">
        <v>0</v>
      </c>
      <c r="D22" s="9"/>
      <c r="E22" s="9">
        <v>-58719884</v>
      </c>
      <c r="F22" s="9"/>
      <c r="G22" s="9">
        <v>0</v>
      </c>
      <c r="H22" s="9"/>
      <c r="I22" s="9">
        <v>-58719884</v>
      </c>
      <c r="K22" s="5">
        <f t="shared" si="0"/>
        <v>6.8569346965825671E-3</v>
      </c>
      <c r="M22" s="9">
        <v>116093660</v>
      </c>
      <c r="N22" s="9"/>
      <c r="O22" s="9">
        <v>-298460987</v>
      </c>
      <c r="P22" s="9"/>
      <c r="Q22" s="9">
        <v>0</v>
      </c>
      <c r="R22" s="9"/>
      <c r="S22" s="9">
        <v>-182367327</v>
      </c>
      <c r="U22" s="5">
        <f t="shared" si="1"/>
        <v>-2.856065132455652E-3</v>
      </c>
    </row>
    <row r="23" spans="1:29" ht="21" x14ac:dyDescent="0.25">
      <c r="A23" s="2" t="s">
        <v>45</v>
      </c>
      <c r="C23" s="9">
        <v>0</v>
      </c>
      <c r="D23" s="9"/>
      <c r="E23" s="9">
        <v>1063591104</v>
      </c>
      <c r="F23" s="9"/>
      <c r="G23" s="9">
        <v>0</v>
      </c>
      <c r="H23" s="9"/>
      <c r="I23" s="9">
        <v>1063591104</v>
      </c>
      <c r="K23" s="5">
        <f t="shared" si="0"/>
        <v>-0.12419940652461366</v>
      </c>
      <c r="M23" s="9">
        <v>3617474850</v>
      </c>
      <c r="N23" s="9"/>
      <c r="O23" s="9">
        <v>15025334641</v>
      </c>
      <c r="P23" s="9"/>
      <c r="Q23" s="9">
        <v>0</v>
      </c>
      <c r="R23" s="9"/>
      <c r="S23" s="9">
        <v>18642809491</v>
      </c>
      <c r="U23" s="5">
        <f t="shared" si="1"/>
        <v>0.29196610508119364</v>
      </c>
    </row>
    <row r="24" spans="1:29" ht="21" x14ac:dyDescent="0.25">
      <c r="A24" s="2" t="s">
        <v>20</v>
      </c>
      <c r="C24" s="9">
        <v>0</v>
      </c>
      <c r="D24" s="9"/>
      <c r="E24" s="9">
        <v>-22659369</v>
      </c>
      <c r="F24" s="9"/>
      <c r="G24" s="9">
        <v>0</v>
      </c>
      <c r="H24" s="9"/>
      <c r="I24" s="9">
        <v>-22659369</v>
      </c>
      <c r="K24" s="5">
        <f t="shared" si="0"/>
        <v>2.6460170374104862E-3</v>
      </c>
      <c r="M24" s="9">
        <v>16005000</v>
      </c>
      <c r="N24" s="9"/>
      <c r="O24" s="9">
        <v>-270225036</v>
      </c>
      <c r="P24" s="9"/>
      <c r="Q24" s="9">
        <v>0</v>
      </c>
      <c r="R24" s="9"/>
      <c r="S24" s="9">
        <v>-254220036</v>
      </c>
      <c r="U24" s="5">
        <f t="shared" si="1"/>
        <v>-3.9813545152812407E-3</v>
      </c>
      <c r="AC24" s="3"/>
    </row>
    <row r="25" spans="1:29" ht="21" x14ac:dyDescent="0.25">
      <c r="A25" s="2" t="s">
        <v>18</v>
      </c>
      <c r="C25" s="9">
        <v>0</v>
      </c>
      <c r="D25" s="9"/>
      <c r="E25" s="9">
        <v>-89106641</v>
      </c>
      <c r="F25" s="9"/>
      <c r="G25" s="9">
        <v>0</v>
      </c>
      <c r="H25" s="9"/>
      <c r="I25" s="9">
        <v>-89106641</v>
      </c>
      <c r="K25" s="5">
        <f t="shared" si="0"/>
        <v>1.0405306971805781E-2</v>
      </c>
      <c r="M25" s="9">
        <v>2490000</v>
      </c>
      <c r="N25" s="9"/>
      <c r="O25" s="9">
        <v>-910042834</v>
      </c>
      <c r="P25" s="9"/>
      <c r="Q25" s="9">
        <v>0</v>
      </c>
      <c r="R25" s="9"/>
      <c r="S25" s="9">
        <v>-907552834</v>
      </c>
      <c r="U25" s="5">
        <f t="shared" si="1"/>
        <v>-1.4213236809950678E-2</v>
      </c>
    </row>
    <row r="26" spans="1:29" ht="21" x14ac:dyDescent="0.25">
      <c r="A26" s="2" t="s">
        <v>19</v>
      </c>
      <c r="C26" s="9">
        <v>0</v>
      </c>
      <c r="D26" s="9"/>
      <c r="E26" s="9">
        <v>40010512</v>
      </c>
      <c r="F26" s="9"/>
      <c r="G26" s="9">
        <v>0</v>
      </c>
      <c r="H26" s="9"/>
      <c r="I26" s="9">
        <v>40010512</v>
      </c>
      <c r="K26" s="5">
        <f t="shared" si="0"/>
        <v>-4.6721731936805793E-3</v>
      </c>
      <c r="M26" s="9">
        <v>3850000</v>
      </c>
      <c r="N26" s="9"/>
      <c r="O26" s="9">
        <v>-270331897</v>
      </c>
      <c r="P26" s="9"/>
      <c r="Q26" s="9">
        <v>0</v>
      </c>
      <c r="R26" s="9"/>
      <c r="S26" s="9">
        <v>-266481897</v>
      </c>
      <c r="U26" s="5">
        <f t="shared" si="1"/>
        <v>-4.1733882213031417E-3</v>
      </c>
    </row>
    <row r="27" spans="1:29" ht="21" x14ac:dyDescent="0.25">
      <c r="A27" s="2" t="s">
        <v>38</v>
      </c>
      <c r="C27" s="9">
        <v>0</v>
      </c>
      <c r="D27" s="9"/>
      <c r="E27" s="9">
        <v>-10954391</v>
      </c>
      <c r="F27" s="9"/>
      <c r="G27" s="9">
        <v>0</v>
      </c>
      <c r="H27" s="9"/>
      <c r="I27" s="9">
        <v>-10954391</v>
      </c>
      <c r="K27" s="5">
        <f t="shared" si="0"/>
        <v>1.2791841299930327E-3</v>
      </c>
      <c r="M27" s="9">
        <v>14293836</v>
      </c>
      <c r="N27" s="9"/>
      <c r="O27" s="9">
        <v>13562579</v>
      </c>
      <c r="P27" s="9"/>
      <c r="Q27" s="9">
        <v>0</v>
      </c>
      <c r="R27" s="9"/>
      <c r="S27" s="9">
        <v>27856415</v>
      </c>
      <c r="U27" s="5">
        <f t="shared" si="1"/>
        <v>4.3626090761704597E-4</v>
      </c>
    </row>
    <row r="28" spans="1:29" ht="21" x14ac:dyDescent="0.25">
      <c r="A28" s="2" t="s">
        <v>32</v>
      </c>
      <c r="C28" s="9">
        <v>0</v>
      </c>
      <c r="D28" s="9"/>
      <c r="E28" s="9">
        <v>-107307697</v>
      </c>
      <c r="F28" s="9"/>
      <c r="G28" s="9">
        <v>0</v>
      </c>
      <c r="H28" s="9"/>
      <c r="I28" s="9">
        <v>-107307697</v>
      </c>
      <c r="K28" s="5">
        <f t="shared" si="0"/>
        <v>1.2530710564238665E-2</v>
      </c>
      <c r="M28" s="9">
        <v>154325387</v>
      </c>
      <c r="N28" s="9"/>
      <c r="O28" s="9">
        <v>82804365</v>
      </c>
      <c r="P28" s="9"/>
      <c r="Q28" s="9">
        <v>0</v>
      </c>
      <c r="R28" s="9"/>
      <c r="S28" s="9">
        <v>237129752</v>
      </c>
      <c r="U28" s="5">
        <f t="shared" si="1"/>
        <v>3.713702600658592E-3</v>
      </c>
    </row>
    <row r="29" spans="1:29" ht="21" x14ac:dyDescent="0.25">
      <c r="A29" s="2" t="s">
        <v>41</v>
      </c>
      <c r="C29" s="9">
        <v>0</v>
      </c>
      <c r="D29" s="9"/>
      <c r="E29" s="9">
        <v>-1968219000</v>
      </c>
      <c r="F29" s="9"/>
      <c r="G29" s="9">
        <v>0</v>
      </c>
      <c r="H29" s="9"/>
      <c r="I29" s="9">
        <v>-1968219000</v>
      </c>
      <c r="K29" s="5">
        <f t="shared" si="0"/>
        <v>0.22983610035014787</v>
      </c>
      <c r="M29" s="9">
        <v>659638554</v>
      </c>
      <c r="N29" s="9"/>
      <c r="O29" s="9">
        <v>-3277632746</v>
      </c>
      <c r="P29" s="9"/>
      <c r="Q29" s="9">
        <v>0</v>
      </c>
      <c r="R29" s="9"/>
      <c r="S29" s="9">
        <v>-2617994192</v>
      </c>
      <c r="U29" s="5">
        <f t="shared" si="1"/>
        <v>-4.1000556688219746E-2</v>
      </c>
    </row>
    <row r="30" spans="1:29" ht="21" x14ac:dyDescent="0.25">
      <c r="A30" s="2" t="s">
        <v>16</v>
      </c>
      <c r="C30" s="9">
        <v>0</v>
      </c>
      <c r="D30" s="9"/>
      <c r="E30" s="9">
        <v>-124952085</v>
      </c>
      <c r="F30" s="9"/>
      <c r="G30" s="9">
        <v>0</v>
      </c>
      <c r="H30" s="9"/>
      <c r="I30" s="9">
        <v>-124952085</v>
      </c>
      <c r="K30" s="5">
        <f t="shared" si="0"/>
        <v>1.459111000707757E-2</v>
      </c>
      <c r="M30" s="9">
        <v>70000000</v>
      </c>
      <c r="N30" s="9"/>
      <c r="O30" s="9">
        <v>-1366719345</v>
      </c>
      <c r="P30" s="9"/>
      <c r="Q30" s="9">
        <v>0</v>
      </c>
      <c r="R30" s="9"/>
      <c r="S30" s="9">
        <v>-1296719345</v>
      </c>
      <c r="U30" s="5">
        <f t="shared" si="1"/>
        <v>-2.0307995783889685E-2</v>
      </c>
    </row>
    <row r="31" spans="1:29" ht="21" x14ac:dyDescent="0.25">
      <c r="A31" s="2" t="s">
        <v>15</v>
      </c>
      <c r="C31" s="9">
        <v>0</v>
      </c>
      <c r="D31" s="9"/>
      <c r="E31" s="9">
        <v>-18926543011</v>
      </c>
      <c r="F31" s="9"/>
      <c r="G31" s="9">
        <v>0</v>
      </c>
      <c r="H31" s="9"/>
      <c r="I31" s="9">
        <v>-18926543011</v>
      </c>
      <c r="K31" s="5">
        <f t="shared" si="0"/>
        <v>2.2101213527344195</v>
      </c>
      <c r="M31" s="9">
        <v>2720559579</v>
      </c>
      <c r="N31" s="9"/>
      <c r="O31" s="9">
        <v>-23447154375</v>
      </c>
      <c r="P31" s="9"/>
      <c r="Q31" s="9">
        <v>0</v>
      </c>
      <c r="R31" s="9"/>
      <c r="S31" s="9">
        <v>-20726594796</v>
      </c>
      <c r="U31" s="5">
        <f t="shared" si="1"/>
        <v>-0.32460038585416329</v>
      </c>
    </row>
    <row r="32" spans="1:29" ht="21" x14ac:dyDescent="0.25">
      <c r="A32" s="2" t="s">
        <v>35</v>
      </c>
      <c r="C32" s="9">
        <v>0</v>
      </c>
      <c r="D32" s="9"/>
      <c r="E32" s="9">
        <v>2806728169</v>
      </c>
      <c r="F32" s="9"/>
      <c r="G32" s="9">
        <v>0</v>
      </c>
      <c r="H32" s="9"/>
      <c r="I32" s="9">
        <v>2806728169</v>
      </c>
      <c r="K32" s="5">
        <f t="shared" si="0"/>
        <v>-0.32775186963740865</v>
      </c>
      <c r="M32" s="9">
        <v>1068506400</v>
      </c>
      <c r="N32" s="9"/>
      <c r="O32" s="9">
        <v>-4666743487</v>
      </c>
      <c r="P32" s="9"/>
      <c r="Q32" s="9">
        <v>0</v>
      </c>
      <c r="R32" s="9"/>
      <c r="S32" s="9">
        <v>-3598237087</v>
      </c>
      <c r="U32" s="5">
        <f t="shared" si="1"/>
        <v>-5.6352196698531934E-2</v>
      </c>
    </row>
    <row r="33" spans="1:21" ht="21" x14ac:dyDescent="0.25">
      <c r="A33" s="2" t="s">
        <v>22</v>
      </c>
      <c r="C33" s="9">
        <v>0</v>
      </c>
      <c r="D33" s="9"/>
      <c r="E33" s="9">
        <v>-218889709</v>
      </c>
      <c r="F33" s="9"/>
      <c r="G33" s="9">
        <v>0</v>
      </c>
      <c r="H33" s="9"/>
      <c r="I33" s="9">
        <v>-218889709</v>
      </c>
      <c r="K33" s="5">
        <f t="shared" si="0"/>
        <v>2.5560548456924084E-2</v>
      </c>
      <c r="M33" s="9">
        <v>639148815</v>
      </c>
      <c r="N33" s="9"/>
      <c r="O33" s="9">
        <v>-6239292815</v>
      </c>
      <c r="P33" s="9"/>
      <c r="Q33" s="9">
        <v>0</v>
      </c>
      <c r="R33" s="9"/>
      <c r="S33" s="9">
        <v>-5600144000</v>
      </c>
      <c r="U33" s="5">
        <f t="shared" si="1"/>
        <v>-8.7704175294134379E-2</v>
      </c>
    </row>
    <row r="34" spans="1:21" ht="21" x14ac:dyDescent="0.25">
      <c r="A34" s="2" t="s">
        <v>26</v>
      </c>
      <c r="C34" s="9">
        <v>0</v>
      </c>
      <c r="D34" s="9"/>
      <c r="E34" s="9">
        <v>-2718726750</v>
      </c>
      <c r="F34" s="9"/>
      <c r="G34" s="9">
        <v>0</v>
      </c>
      <c r="H34" s="9"/>
      <c r="I34" s="9">
        <v>-2718726750</v>
      </c>
      <c r="K34" s="5">
        <f t="shared" si="0"/>
        <v>0.31747562346346186</v>
      </c>
      <c r="M34" s="9">
        <v>5000000000</v>
      </c>
      <c r="N34" s="9"/>
      <c r="O34" s="9">
        <v>24364165500</v>
      </c>
      <c r="P34" s="9"/>
      <c r="Q34" s="9">
        <v>0</v>
      </c>
      <c r="R34" s="9"/>
      <c r="S34" s="9">
        <v>29364165500</v>
      </c>
      <c r="U34" s="5">
        <f t="shared" si="1"/>
        <v>0.45987387438215388</v>
      </c>
    </row>
    <row r="35" spans="1:21" ht="21" x14ac:dyDescent="0.25">
      <c r="A35" s="2" t="s">
        <v>28</v>
      </c>
      <c r="C35" s="9">
        <v>0</v>
      </c>
      <c r="D35" s="9"/>
      <c r="E35" s="9">
        <v>-22185636</v>
      </c>
      <c r="F35" s="9"/>
      <c r="G35" s="9">
        <v>0</v>
      </c>
      <c r="H35" s="9"/>
      <c r="I35" s="9">
        <v>-22185636</v>
      </c>
      <c r="K35" s="5">
        <f t="shared" si="0"/>
        <v>2.5906975097932969E-3</v>
      </c>
      <c r="M35" s="9">
        <v>4244347</v>
      </c>
      <c r="N35" s="9"/>
      <c r="O35" s="9">
        <v>-659075761</v>
      </c>
      <c r="P35" s="9"/>
      <c r="Q35" s="9">
        <v>0</v>
      </c>
      <c r="R35" s="9"/>
      <c r="S35" s="9">
        <v>-654831414</v>
      </c>
      <c r="U35" s="5">
        <f t="shared" si="1"/>
        <v>-1.0255352205507908E-2</v>
      </c>
    </row>
    <row r="36" spans="1:21" ht="21" x14ac:dyDescent="0.25">
      <c r="A36" s="2" t="s">
        <v>29</v>
      </c>
      <c r="C36" s="9">
        <v>0</v>
      </c>
      <c r="D36" s="9"/>
      <c r="E36" s="9">
        <v>2993881015</v>
      </c>
      <c r="F36" s="9"/>
      <c r="G36" s="9">
        <v>0</v>
      </c>
      <c r="H36" s="9"/>
      <c r="I36" s="9">
        <v>2993881015</v>
      </c>
      <c r="K36" s="5">
        <f t="shared" si="0"/>
        <v>-0.34960638902476937</v>
      </c>
      <c r="M36" s="9">
        <v>1497964394</v>
      </c>
      <c r="N36" s="9"/>
      <c r="O36" s="9">
        <v>11280755677</v>
      </c>
      <c r="P36" s="9"/>
      <c r="Q36" s="9">
        <v>0</v>
      </c>
      <c r="R36" s="9"/>
      <c r="S36" s="9">
        <v>12778720071</v>
      </c>
      <c r="U36" s="5">
        <f t="shared" si="1"/>
        <v>0.20012826547704082</v>
      </c>
    </row>
    <row r="37" spans="1:21" ht="21" x14ac:dyDescent="0.25">
      <c r="A37" s="2" t="s">
        <v>25</v>
      </c>
      <c r="C37" s="9">
        <v>0</v>
      </c>
      <c r="D37" s="9"/>
      <c r="E37" s="9">
        <v>3340008000</v>
      </c>
      <c r="F37" s="9"/>
      <c r="G37" s="9">
        <v>0</v>
      </c>
      <c r="H37" s="9"/>
      <c r="I37" s="9">
        <v>3340008000</v>
      </c>
      <c r="K37" s="5">
        <f t="shared" si="0"/>
        <v>-0.39002489756388731</v>
      </c>
      <c r="M37" s="9">
        <v>1400000000</v>
      </c>
      <c r="N37" s="9"/>
      <c r="O37" s="9">
        <v>-12327402850</v>
      </c>
      <c r="P37" s="9"/>
      <c r="Q37" s="9">
        <v>0</v>
      </c>
      <c r="R37" s="9"/>
      <c r="S37" s="9">
        <v>-10927402850</v>
      </c>
      <c r="U37" s="5">
        <f t="shared" si="1"/>
        <v>-0.17113468065571591</v>
      </c>
    </row>
    <row r="38" spans="1:21" ht="21" x14ac:dyDescent="0.25">
      <c r="A38" s="2" t="s">
        <v>34</v>
      </c>
      <c r="C38" s="9">
        <v>0</v>
      </c>
      <c r="D38" s="9"/>
      <c r="E38" s="9">
        <v>1408380863</v>
      </c>
      <c r="F38" s="9"/>
      <c r="G38" s="9">
        <v>0</v>
      </c>
      <c r="H38" s="9"/>
      <c r="I38" s="9">
        <v>1408380863</v>
      </c>
      <c r="K38" s="5">
        <f t="shared" si="0"/>
        <v>-0.16446176231389692</v>
      </c>
      <c r="M38" s="9">
        <v>2396250000</v>
      </c>
      <c r="N38" s="9"/>
      <c r="O38" s="9">
        <v>-2566079549</v>
      </c>
      <c r="P38" s="9"/>
      <c r="Q38" s="9">
        <v>0</v>
      </c>
      <c r="R38" s="9"/>
      <c r="S38" s="9">
        <v>-169829549</v>
      </c>
      <c r="U38" s="5">
        <f t="shared" si="1"/>
        <v>-2.6597102745250451E-3</v>
      </c>
    </row>
    <row r="39" spans="1:21" ht="21" x14ac:dyDescent="0.25">
      <c r="A39" s="2" t="s">
        <v>40</v>
      </c>
      <c r="C39" s="9">
        <v>0</v>
      </c>
      <c r="D39" s="9"/>
      <c r="E39" s="9">
        <v>8010297766</v>
      </c>
      <c r="F39" s="9"/>
      <c r="G39" s="9">
        <v>0</v>
      </c>
      <c r="H39" s="9"/>
      <c r="I39" s="9">
        <v>8010297766</v>
      </c>
      <c r="K39" s="5">
        <f t="shared" si="0"/>
        <v>-0.93539164146923759</v>
      </c>
      <c r="M39" s="9">
        <v>8051314320</v>
      </c>
      <c r="N39" s="9"/>
      <c r="O39" s="9">
        <v>79615757047</v>
      </c>
      <c r="P39" s="9"/>
      <c r="Q39" s="9">
        <v>0</v>
      </c>
      <c r="R39" s="9"/>
      <c r="S39" s="9">
        <v>87667071367</v>
      </c>
      <c r="U39" s="5">
        <f t="shared" si="1"/>
        <v>1.3729590158207996</v>
      </c>
    </row>
    <row r="40" spans="1:21" ht="21" x14ac:dyDescent="0.25">
      <c r="A40" s="2" t="s">
        <v>48</v>
      </c>
      <c r="C40" s="9">
        <v>0</v>
      </c>
      <c r="D40" s="9"/>
      <c r="E40" s="9">
        <v>-467734545</v>
      </c>
      <c r="F40" s="9"/>
      <c r="G40" s="9">
        <v>0</v>
      </c>
      <c r="H40" s="9"/>
      <c r="I40" s="9">
        <v>-467734545</v>
      </c>
      <c r="K40" s="5">
        <f t="shared" si="0"/>
        <v>5.4619066182091912E-2</v>
      </c>
      <c r="M40" s="9">
        <v>0</v>
      </c>
      <c r="N40" s="9"/>
      <c r="O40" s="9">
        <v>-467734545</v>
      </c>
      <c r="P40" s="9"/>
      <c r="Q40" s="9">
        <v>0</v>
      </c>
      <c r="R40" s="9"/>
      <c r="S40" s="9">
        <v>-467734545</v>
      </c>
      <c r="U40" s="5">
        <f t="shared" si="1"/>
        <v>-7.3252174454446501E-3</v>
      </c>
    </row>
    <row r="41" spans="1:21" ht="21" x14ac:dyDescent="0.25">
      <c r="A41" s="2" t="s">
        <v>17</v>
      </c>
      <c r="C41" s="9">
        <v>0</v>
      </c>
      <c r="D41" s="9"/>
      <c r="E41" s="9">
        <v>31054122</v>
      </c>
      <c r="F41" s="9"/>
      <c r="G41" s="9">
        <v>0</v>
      </c>
      <c r="H41" s="9"/>
      <c r="I41" s="9">
        <v>31054122</v>
      </c>
      <c r="K41" s="5">
        <f t="shared" si="0"/>
        <v>-3.6263029166356663E-3</v>
      </c>
      <c r="M41" s="9">
        <v>0</v>
      </c>
      <c r="N41" s="9"/>
      <c r="O41" s="9">
        <v>-282310199</v>
      </c>
      <c r="P41" s="9"/>
      <c r="Q41" s="9">
        <v>0</v>
      </c>
      <c r="R41" s="9"/>
      <c r="S41" s="9">
        <v>-282310199</v>
      </c>
      <c r="U41" s="5">
        <f t="shared" si="1"/>
        <v>-4.4212761636875696E-3</v>
      </c>
    </row>
    <row r="42" spans="1:21" ht="21" x14ac:dyDescent="0.25">
      <c r="A42" s="2" t="s">
        <v>33</v>
      </c>
      <c r="C42" s="9">
        <v>0</v>
      </c>
      <c r="D42" s="9"/>
      <c r="E42" s="9">
        <v>-1354392</v>
      </c>
      <c r="F42" s="9"/>
      <c r="G42" s="9">
        <v>0</v>
      </c>
      <c r="H42" s="9"/>
      <c r="I42" s="9">
        <v>-1354392</v>
      </c>
      <c r="K42" s="5">
        <f t="shared" si="0"/>
        <v>1.5815728616858058E-4</v>
      </c>
      <c r="M42" s="9">
        <v>0</v>
      </c>
      <c r="N42" s="9"/>
      <c r="O42" s="9">
        <v>-1216245026</v>
      </c>
      <c r="P42" s="9"/>
      <c r="Q42" s="9">
        <v>0</v>
      </c>
      <c r="R42" s="9"/>
      <c r="S42" s="9">
        <v>-1216245026</v>
      </c>
      <c r="U42" s="5">
        <f t="shared" si="1"/>
        <v>-1.9047682874033779E-2</v>
      </c>
    </row>
    <row r="43" spans="1:21" ht="21" x14ac:dyDescent="0.25">
      <c r="A43" s="2" t="s">
        <v>21</v>
      </c>
      <c r="C43" s="9">
        <v>0</v>
      </c>
      <c r="D43" s="9"/>
      <c r="E43" s="9">
        <v>-57450125</v>
      </c>
      <c r="F43" s="9"/>
      <c r="G43" s="9">
        <v>0</v>
      </c>
      <c r="H43" s="9"/>
      <c r="I43" s="9">
        <v>-57450125</v>
      </c>
      <c r="K43" s="5">
        <f t="shared" si="0"/>
        <v>6.7086603140344338E-3</v>
      </c>
      <c r="M43" s="9">
        <v>0</v>
      </c>
      <c r="N43" s="9"/>
      <c r="O43" s="9">
        <v>-636609500</v>
      </c>
      <c r="P43" s="9"/>
      <c r="Q43" s="9">
        <v>0</v>
      </c>
      <c r="R43" s="9"/>
      <c r="S43" s="9">
        <v>-636609500</v>
      </c>
      <c r="U43" s="5">
        <f t="shared" si="1"/>
        <v>-9.9699777687700959E-3</v>
      </c>
    </row>
    <row r="44" spans="1:21" ht="19.5" thickBot="1" x14ac:dyDescent="0.3">
      <c r="C44" s="10">
        <f>SUM(C8:C43)</f>
        <v>19414894</v>
      </c>
      <c r="D44" s="9"/>
      <c r="E44" s="10">
        <f>SUM(E8:E43)</f>
        <v>-13236994283</v>
      </c>
      <c r="F44" s="9"/>
      <c r="G44" s="10">
        <f>SUM(G8:G43)</f>
        <v>4654003010</v>
      </c>
      <c r="H44" s="9"/>
      <c r="I44" s="10">
        <f>SUM(I8:I43)</f>
        <v>-8563576379</v>
      </c>
      <c r="K44" s="6">
        <f>SUM(K8:K43)</f>
        <v>0.99999999999999944</v>
      </c>
      <c r="M44" s="10">
        <f>SUM(M8:M43)</f>
        <v>34666723221</v>
      </c>
      <c r="N44" s="9"/>
      <c r="O44" s="10">
        <f>SUM(O8:O43)</f>
        <v>21213024721</v>
      </c>
      <c r="P44" s="9"/>
      <c r="Q44" s="10">
        <f>SUM(Q8:Q43)</f>
        <v>7972901960</v>
      </c>
      <c r="R44" s="9"/>
      <c r="S44" s="10">
        <f>SUM(S8:S43)</f>
        <v>63852649902</v>
      </c>
      <c r="U44" s="6">
        <f>SUM(U8:U43)</f>
        <v>1.0000000000000002</v>
      </c>
    </row>
    <row r="45" spans="1:21" ht="19.5" thickTop="1" x14ac:dyDescent="0.25">
      <c r="M45" s="9"/>
      <c r="N45" s="9"/>
      <c r="O45" s="9"/>
      <c r="P45" s="9"/>
      <c r="Q45" s="9"/>
      <c r="R45" s="9"/>
      <c r="S45" s="9"/>
    </row>
  </sheetData>
  <sheetProtection algorithmName="SHA-512" hashValue="3hOg5ZWahoMUxH7F8Kou60qbEVIRnT2meIl0/SVQb/0XUJ49EDn8SFw6+NdZ/Ed70qKeqE+UHbhCG9aD9Q356w==" saltValue="leff7iB5ZubnH2/VhKTOdA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آقای محمودی جم</cp:lastModifiedBy>
  <dcterms:created xsi:type="dcterms:W3CDTF">2022-01-24T07:27:30Z</dcterms:created>
  <dcterms:modified xsi:type="dcterms:W3CDTF">2022-01-26T10:07:42Z</dcterms:modified>
</cp:coreProperties>
</file>