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آبان1402\"/>
    </mc:Choice>
  </mc:AlternateContent>
  <xr:revisionPtr revIDLastSave="0" documentId="8_{0B6794AF-7D21-4C00-A0EE-B7DA93AFD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1">تبعی!$A$1:$Q$21</definedName>
    <definedName name="_xlnm.Print_Area" localSheetId="13">'جمع درآمدها'!$A$1:$G$10</definedName>
    <definedName name="_xlnm.Print_Area" localSheetId="6">'درآمد سود سهام'!$A$1:$S$26</definedName>
    <definedName name="_xlnm.Print_Area" localSheetId="7">'درآمد ناشی از تغییر قیمت اوراق'!$A$1:$Q$30</definedName>
    <definedName name="_xlnm.Print_Area" localSheetId="9">'سرمایه‌گذاری در سهام'!$A$1:$U$52</definedName>
    <definedName name="_xlnm.Print_Area" localSheetId="0">سهام!$A$1:$Z$26</definedName>
    <definedName name="_xlnm.Print_Area" localSheetId="5">'سود اوراق بهادار و سپرده بانکی'!$A$1:$S$34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9" l="1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8" i="9"/>
  <c r="G9" i="15" l="1"/>
  <c r="G10" i="15" s="1"/>
  <c r="G8" i="15"/>
  <c r="G7" i="15"/>
  <c r="I28" i="13"/>
  <c r="K16" i="13" s="1"/>
  <c r="E28" i="13"/>
  <c r="G26" i="13" s="1"/>
  <c r="AM10" i="3"/>
  <c r="AM11" i="3"/>
  <c r="AM12" i="3"/>
  <c r="AM13" i="3"/>
  <c r="AM9" i="3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9" i="1"/>
  <c r="G12" i="13" l="1"/>
  <c r="G25" i="13"/>
  <c r="K21" i="13"/>
  <c r="K18" i="13"/>
  <c r="G10" i="13"/>
  <c r="K23" i="13"/>
  <c r="G16" i="13"/>
  <c r="G19" i="13"/>
  <c r="G17" i="13"/>
  <c r="K12" i="13"/>
  <c r="K25" i="13"/>
  <c r="G11" i="13"/>
  <c r="G24" i="13"/>
  <c r="K22" i="13"/>
  <c r="G23" i="13"/>
  <c r="G8" i="13"/>
  <c r="G28" i="13" s="1"/>
  <c r="K24" i="13"/>
  <c r="G18" i="13"/>
  <c r="G21" i="13"/>
  <c r="K15" i="13"/>
  <c r="K28" i="13" s="1"/>
  <c r="K26" i="13"/>
  <c r="G15" i="13"/>
  <c r="G27" i="13"/>
  <c r="K17" i="13"/>
  <c r="K27" i="13"/>
  <c r="G22" i="13"/>
  <c r="G14" i="13"/>
  <c r="K19" i="13"/>
  <c r="C10" i="15" l="1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M52" i="11"/>
  <c r="N52" i="11"/>
  <c r="O52" i="11"/>
  <c r="P52" i="11"/>
  <c r="Q52" i="11"/>
  <c r="R52" i="11"/>
  <c r="S52" i="11"/>
  <c r="E52" i="11"/>
  <c r="F52" i="11"/>
  <c r="G52" i="11"/>
  <c r="H52" i="11"/>
  <c r="I52" i="11"/>
  <c r="M40" i="10"/>
  <c r="N40" i="10"/>
  <c r="O40" i="10"/>
  <c r="P40" i="10"/>
  <c r="Q40" i="10"/>
  <c r="E30" i="9"/>
  <c r="F30" i="9"/>
  <c r="G30" i="9"/>
  <c r="H30" i="9"/>
  <c r="I30" i="9"/>
  <c r="M30" i="9"/>
  <c r="N30" i="9"/>
  <c r="P30" i="9"/>
  <c r="Q30" i="9"/>
  <c r="O26" i="8"/>
  <c r="P26" i="8"/>
  <c r="R26" i="8"/>
  <c r="S26" i="8"/>
  <c r="I34" i="7"/>
  <c r="K34" i="7"/>
  <c r="M34" i="7"/>
  <c r="O34" i="7"/>
  <c r="S34" i="7"/>
  <c r="K22" i="6"/>
  <c r="M22" i="6"/>
  <c r="O22" i="6"/>
  <c r="Q22" i="6"/>
  <c r="K10" i="4"/>
  <c r="Q14" i="3"/>
  <c r="S14" i="3"/>
  <c r="AG14" i="3"/>
  <c r="AI14" i="3"/>
  <c r="E26" i="1"/>
  <c r="G26" i="1"/>
  <c r="K26" i="1"/>
  <c r="O26" i="1"/>
  <c r="U26" i="1"/>
  <c r="W26" i="1"/>
  <c r="E8" i="15" l="1"/>
  <c r="E7" i="15"/>
  <c r="E9" i="15"/>
  <c r="E10" i="15" l="1"/>
</calcChain>
</file>

<file path=xl/sharedStrings.xml><?xml version="1.0" encoding="utf-8"?>
<sst xmlns="http://schemas.openxmlformats.org/spreadsheetml/2006/main" count="778" uniqueCount="228">
  <si>
    <t>صندوق سرمایه‌گذاری تداوم اطمینان تمدن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</si>
  <si>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</si>
  <si>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</si>
  <si>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</si>
  <si>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</si>
  <si>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</si>
  <si>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</si>
  <si>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</si>
  <si>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</si>
  <si>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</si>
  <si>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</si>
  <si>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</si>
  <si>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</si>
  <si>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</si>
  <si>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</si>
  <si>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</si>
  <si>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بانک‌اقتصادنوین‌</t>
  </si>
  <si>
    <t>پالایش نفت شیراز</t>
  </si>
  <si>
    <t>ذوب آهن اصفهان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</si>
  <si>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</si>
  <si>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</si>
  <si>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</si>
  <si>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</si>
  <si>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</si>
  <si>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</si>
  <si>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صندوق س.آرمان آتیه درخشان مس-س</t>
  </si>
  <si>
    <t>فرآوری معدنی اپال کانی پارس</t>
  </si>
  <si>
    <t>فولاد  خوزستان</t>
  </si>
  <si>
    <t>گروه توسعه مالی مهرآیندگان</t>
  </si>
  <si>
    <t>ملی‌ صنایع‌ مس‌ ایران‌</t>
  </si>
  <si>
    <t>کشتیرانی جمهوری اسلامی ایران</t>
  </si>
  <si>
    <t>صندوق س.پشتوانه طلا تابان تمدن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</si>
  <si>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</si>
  <si>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</si>
  <si>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</si>
  <si>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</si>
  <si>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</si>
  <si>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</si>
  <si>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</si>
  <si>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</si>
  <si>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</si>
  <si>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</si>
  <si>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ومهان-8862-02/10/23</t>
  </si>
  <si>
    <t>1402/10/23</t>
  </si>
  <si>
    <t>اختیارف ت­ فملی-2635-02/08/28</t>
  </si>
  <si>
    <t>1402/08/28</t>
  </si>
  <si>
    <t/>
  </si>
  <si>
    <t>اختیارف ت ونوین-7194-03/06/19</t>
  </si>
  <si>
    <t>1403/06/19</t>
  </si>
  <si>
    <t>اختیارف ت­ فارس-5350-02/09/04</t>
  </si>
  <si>
    <t>1402/09/04</t>
  </si>
  <si>
    <t>اختیارف ت شراز-17252-03/06/18</t>
  </si>
  <si>
    <t>1403/06/18</t>
  </si>
  <si>
    <t>اختیارف ت­ تاپیکو6620-02/09/07</t>
  </si>
  <si>
    <t>1402/09/07</t>
  </si>
  <si>
    <t>اختیارف ت­ خساپا-1608-02/09/05</t>
  </si>
  <si>
    <t>1402/09/05</t>
  </si>
  <si>
    <t>اختیارف ت خساپا-3216-03/06/26</t>
  </si>
  <si>
    <t>1403/06/26</t>
  </si>
  <si>
    <t>اختیارف ت­ شستا-551-02/08/29</t>
  </si>
  <si>
    <t>1402/08/29</t>
  </si>
  <si>
    <t>اختیارف ت شستا-1506-03/06/27</t>
  </si>
  <si>
    <t>1403/06/27</t>
  </si>
  <si>
    <t>اختیارف ت ذوب-4256-03/06/21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</si>
  <si>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</si>
  <si>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</si>
  <si>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</si>
  <si>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</si>
  <si>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</si>
  <si>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</si>
  <si>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</si>
  <si>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</si>
  <si>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</si>
  <si>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</si>
  <si>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</si>
  <si>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</si>
  <si>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</si>
  <si>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</si>
  <si>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</si>
  <si>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مرابحه عام دولت131-ش.خ040410</t>
  </si>
  <si>
    <t>1402/05/10</t>
  </si>
  <si>
    <t>1404/04/07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</si>
  <si>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</si>
  <si>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</si>
  <si>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</si>
  <si>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</si>
  <si>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</si>
  <si>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</si>
  <si>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</si>
  <si>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</si>
  <si>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</si>
  <si>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</si>
  <si>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</si>
  <si>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</si>
  <si>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</si>
  <si>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</si>
  <si>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</si>
  <si>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</si>
  <si>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</si>
  <si>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</si>
  <si>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</si>
  <si>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</si>
  <si>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</si>
  <si>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</si>
  <si>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</si>
  <si>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</si>
  <si>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</si>
  <si>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توسعه صادرات ایران مرکزی</t>
  </si>
  <si>
    <t xml:space="preserve">0200051454006 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</si>
  <si>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</si>
  <si>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</si>
  <si>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</si>
  <si>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</si>
  <si>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</si>
  <si>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</si>
  <si>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</si>
  <si>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 xml:space="preserve">378.9012.14069480.4 </t>
  </si>
  <si>
    <t>سپرده بلند مدت</t>
  </si>
  <si>
    <t>1401/10/18</t>
  </si>
  <si>
    <t>بانک صادرات میدان فرهنگ</t>
  </si>
  <si>
    <t>0218175230008</t>
  </si>
  <si>
    <t>1402/04/21</t>
  </si>
  <si>
    <t>0406774560008</t>
  </si>
  <si>
    <t>6175001164</t>
  </si>
  <si>
    <t>1402/04/26</t>
  </si>
  <si>
    <t>378.307.14069480.2</t>
  </si>
  <si>
    <t>1402/05/19</t>
  </si>
  <si>
    <t>406809785005</t>
  </si>
  <si>
    <t>6175001237</t>
  </si>
  <si>
    <t>406827268006</t>
  </si>
  <si>
    <t>1402/06/01</t>
  </si>
  <si>
    <t>بانک ملت بورس کالا</t>
  </si>
  <si>
    <t>9955255434</t>
  </si>
  <si>
    <t>1402/08/09</t>
  </si>
  <si>
    <t>9955398474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</si>
  <si>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</si>
  <si>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</si>
  <si>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</si>
  <si>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</si>
  <si>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</si>
  <si>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</si>
  <si>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</si>
  <si>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</si>
  <si>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</si>
  <si>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دولت95-ش.خ020514</t>
  </si>
  <si>
    <t>1402/05/14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</si>
  <si>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</si>
  <si>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</si>
  <si>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</si>
  <si>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</si>
  <si>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</si>
  <si>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</si>
  <si>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</si>
  <si>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</si>
  <si>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</si>
  <si>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</si>
  <si>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مپنا (سهامی عام)</t>
  </si>
  <si>
    <t>1402/06/19</t>
  </si>
  <si>
    <t>1402/01/31</t>
  </si>
  <si>
    <t>1402/04/31</t>
  </si>
  <si>
    <t>1402/07/12</t>
  </si>
  <si>
    <t>پالایش نفت اصفهان</t>
  </si>
  <si>
    <t>1402/04/30</t>
  </si>
  <si>
    <t>بانک ملت</t>
  </si>
  <si>
    <t>1402/03/31</t>
  </si>
  <si>
    <t>1402/07/27</t>
  </si>
  <si>
    <t>1402/06/06</t>
  </si>
  <si>
    <t>فولاد هرمزگان جنوب</t>
  </si>
  <si>
    <t>1402/03/30</t>
  </si>
  <si>
    <t>1402/04/25</t>
  </si>
  <si>
    <t>سرمایه گذاری مس سرچشمه</t>
  </si>
  <si>
    <t>1402/04/24</t>
  </si>
  <si>
    <t>لیزینگ پارسیان</t>
  </si>
  <si>
    <t>1401/12/24</t>
  </si>
  <si>
    <t>پلی پروپیلن جم - جم پیلن</t>
  </si>
  <si>
    <t>1402/02/27</t>
  </si>
  <si>
    <t>پدیده شیمی قرن</t>
  </si>
  <si>
    <t>1402/04/13</t>
  </si>
  <si>
    <t>1402/02/18</t>
  </si>
  <si>
    <t>صنایع شیمیایی کیمیاگران امروز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</si>
  <si>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</si>
  <si>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</si>
  <si>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</si>
  <si>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</si>
  <si>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</si>
  <si>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افرانت</t>
  </si>
  <si>
    <t>لامیران‌</t>
  </si>
  <si>
    <t>صندوق ثروت آفرین تمدن</t>
  </si>
  <si>
    <t>پیشگامان فن آوری و دانش آرامیس</t>
  </si>
  <si>
    <t>تولیدی فولاد سپید فراب کویر</t>
  </si>
  <si>
    <t>سیمان آبیک</t>
  </si>
  <si>
    <t>بانک صادرات ایران</t>
  </si>
  <si>
    <t>ایران‌ خودرو</t>
  </si>
  <si>
    <t>ح . س.نفت وگازوپتروشیمی تأمین</t>
  </si>
  <si>
    <t>معدنی‌وصنعتی‌چادرملو</t>
  </si>
  <si>
    <t>پالایش نفت تهران</t>
  </si>
  <si>
    <t>ملی‌ سرب‌وروی‌ ایران‌</t>
  </si>
  <si>
    <t>سرمایه‌ گذاری‌ پارس‌ توشه‌</t>
  </si>
  <si>
    <t>بانک تجارت</t>
  </si>
  <si>
    <t>ریل پردازسیر</t>
  </si>
  <si>
    <t>بیمه معلم</t>
  </si>
  <si>
    <t>بانک‌پارسیان‌</t>
  </si>
  <si>
    <t>توسعه مولد نیروگاهی جهرم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</si>
  <si>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</si>
  <si>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</si>
  <si>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</si>
  <si>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</si>
  <si>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</si>
  <si>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</si>
  <si>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</si>
  <si>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</si>
  <si>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</si>
  <si>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</si>
  <si>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</si>
  <si>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</si>
  <si>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308-8100-140699480-1</t>
  </si>
  <si>
    <t>02-16817358-00-1</t>
  </si>
  <si>
    <t>378.9012.14069480.2</t>
  </si>
  <si>
    <t>341774248</t>
  </si>
  <si>
    <t xml:space="preserve">378.9012.14069480.3 </t>
  </si>
  <si>
    <t>378.420.14069480.1</t>
  </si>
  <si>
    <t>378.307.14069480.1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</si>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</sst>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.0000"/>
    <numFmt numFmtId="167" formatCode="_(* #,##0.0_);_(* \(#,##0.0\);_(* &quot;-&quot;??_);_(@_)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43" fontId="2" fillId="0" borderId="0" xfId="1" applyFont="1"/>
    <xf numFmtId="0" fontId="2" fillId="0" borderId="2" xfId="0" applyFont="1" applyBorder="1"/>
    <xf numFmtId="3" fontId="2" fillId="0" borderId="2" xfId="0" applyNumberFormat="1" applyFont="1" applyBorder="1"/>
    <xf numFmtId="43" fontId="2" fillId="0" borderId="2" xfId="0" applyNumberFormat="1" applyFont="1" applyBorder="1"/>
    <xf numFmtId="4" fontId="2" fillId="0" borderId="0" xfId="0" applyNumberFormat="1" applyFont="1"/>
    <xf numFmtId="164" fontId="2" fillId="0" borderId="0" xfId="1" applyNumberFormat="1" applyFont="1"/>
    <xf numFmtId="43" fontId="2" fillId="0" borderId="0" xfId="1" applyNumberFormat="1" applyFont="1"/>
    <xf numFmtId="43" fontId="2" fillId="0" borderId="2" xfId="1" applyFont="1" applyBorder="1"/>
    <xf numFmtId="165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164" fontId="2" fillId="0" borderId="2" xfId="0" applyNumberFormat="1" applyFont="1" applyBorder="1"/>
    <xf numFmtId="37" fontId="2" fillId="0" borderId="0" xfId="0" applyNumberFormat="1" applyFont="1"/>
    <xf numFmtId="37" fontId="2" fillId="0" borderId="2" xfId="0" applyNumberFormat="1" applyFont="1" applyBorder="1"/>
    <xf numFmtId="39" fontId="2" fillId="0" borderId="0" xfId="0" applyNumberFormat="1" applyFont="1"/>
    <xf numFmtId="0" fontId="4" fillId="0" borderId="2" xfId="0" applyFont="1" applyBorder="1"/>
    <xf numFmtId="2" fontId="2" fillId="0" borderId="2" xfId="0" applyNumberFormat="1" applyFont="1" applyBorder="1"/>
    <xf numFmtId="3" fontId="2" fillId="0" borderId="0" xfId="1" applyNumberFormat="1" applyFont="1"/>
    <xf numFmtId="37" fontId="2" fillId="0" borderId="0" xfId="0" applyNumberFormat="1" applyFont="1" applyBorder="1"/>
    <xf numFmtId="37" fontId="2" fillId="0" borderId="1" xfId="0" applyNumberFormat="1" applyFont="1" applyBorder="1"/>
    <xf numFmtId="164" fontId="2" fillId="0" borderId="1" xfId="1" applyNumberFormat="1" applyFont="1" applyBorder="1"/>
    <xf numFmtId="0" fontId="2" fillId="0" borderId="3" xfId="0" applyFont="1" applyBorder="1"/>
    <xf numFmtId="0" fontId="2" fillId="2" borderId="2" xfId="0" applyFont="1" applyFill="1" applyBorder="1"/>
    <xf numFmtId="0" fontId="2" fillId="2" borderId="0" xfId="0" applyFont="1" applyFill="1"/>
    <xf numFmtId="167" fontId="2" fillId="0" borderId="0" xfId="1" applyNumberFormat="1" applyFont="1"/>
    <xf numFmtId="164" fontId="2" fillId="0" borderId="0" xfId="0" applyNumberFormat="1" applyFont="1"/>
    <xf numFmtId="164" fontId="2" fillId="2" borderId="2" xfId="0" applyNumberFormat="1" applyFont="1" applyFill="1" applyBorder="1"/>
    <xf numFmtId="164" fontId="2" fillId="0" borderId="2" xfId="1" applyNumberFormat="1" applyFont="1" applyBorder="1"/>
    <xf numFmtId="164" fontId="2" fillId="2" borderId="2" xfId="1" applyNumberFormat="1" applyFont="1" applyFill="1" applyBorder="1"/>
    <xf numFmtId="37" fontId="2" fillId="2" borderId="2" xfId="0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"/>
  <sheetViews>
    <sheetView rightToLeft="1" tabSelected="1" view="pageBreakPreview" zoomScale="60" zoomScaleNormal="100" workbookViewId="0">
      <selection activeCell="AB33" sqref="AB33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10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570312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26.140625" style="1" bestFit="1" customWidth="1"/>
    <col min="26" max="26" width="1" style="1" customWidth="1"/>
    <col min="27" max="27" width="18.42578125" style="1" bestFit="1" customWidth="1"/>
    <col min="28" max="16384" width="9.140625" style="1"/>
  </cols>
  <sheetData>
    <row r="2" spans="1:27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7" ht="21" x14ac:dyDescent="0.4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7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6" spans="1:27" ht="21" x14ac:dyDescent="0.45">
      <c r="A6" s="35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I6" s="36" t="s">
        <v>5</v>
      </c>
      <c r="J6" s="36" t="s">
        <v>5</v>
      </c>
      <c r="K6" s="36" t="s">
        <v>5</v>
      </c>
      <c r="L6" s="36" t="s">
        <v>5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  <c r="V6" s="36" t="s">
        <v>6</v>
      </c>
      <c r="W6" s="36" t="s">
        <v>6</v>
      </c>
      <c r="X6" s="36" t="s">
        <v>6</v>
      </c>
      <c r="Y6" s="36" t="s">
        <v>6</v>
      </c>
    </row>
    <row r="7" spans="1:27" ht="21" x14ac:dyDescent="0.45">
      <c r="A7" s="35" t="s">
        <v>3</v>
      </c>
      <c r="C7" s="35" t="s">
        <v>7</v>
      </c>
      <c r="E7" s="35" t="s">
        <v>8</v>
      </c>
      <c r="G7" s="35" t="s">
        <v>9</v>
      </c>
      <c r="I7" s="36" t="s">
        <v>10</v>
      </c>
      <c r="J7" s="36" t="s">
        <v>10</v>
      </c>
      <c r="K7" s="36" t="s">
        <v>10</v>
      </c>
      <c r="M7" s="36" t="s">
        <v>11</v>
      </c>
      <c r="N7" s="36" t="s">
        <v>11</v>
      </c>
      <c r="O7" s="36" t="s">
        <v>11</v>
      </c>
      <c r="Q7" s="35" t="s">
        <v>7</v>
      </c>
      <c r="S7" s="35" t="s">
        <v>12</v>
      </c>
      <c r="U7" s="35" t="s">
        <v>8</v>
      </c>
      <c r="W7" s="35" t="s">
        <v>9</v>
      </c>
      <c r="Y7" s="35" t="s">
        <v>13</v>
      </c>
    </row>
    <row r="8" spans="1:27" ht="21" x14ac:dyDescent="0.45">
      <c r="A8" s="36" t="s">
        <v>3</v>
      </c>
      <c r="C8" s="36" t="s">
        <v>7</v>
      </c>
      <c r="E8" s="36" t="s">
        <v>8</v>
      </c>
      <c r="G8" s="36" t="s">
        <v>9</v>
      </c>
      <c r="I8" s="36" t="s">
        <v>7</v>
      </c>
      <c r="K8" s="36" t="s">
        <v>8</v>
      </c>
      <c r="M8" s="36" t="s">
        <v>7</v>
      </c>
      <c r="O8" s="36" t="s">
        <v>14</v>
      </c>
      <c r="Q8" s="36" t="s">
        <v>7</v>
      </c>
      <c r="S8" s="36" t="s">
        <v>12</v>
      </c>
      <c r="U8" s="36" t="s">
        <v>8</v>
      </c>
      <c r="W8" s="36" t="s">
        <v>9</v>
      </c>
      <c r="Y8" s="36" t="s">
        <v>13</v>
      </c>
      <c r="AA8" s="3">
        <v>7685898266721</v>
      </c>
    </row>
    <row r="9" spans="1:27" ht="21" x14ac:dyDescent="0.55000000000000004">
      <c r="A9" s="2" t="s">
        <v>15</v>
      </c>
      <c r="C9" s="3">
        <v>14152500</v>
      </c>
      <c r="E9" s="3">
        <v>199767895368</v>
      </c>
      <c r="G9" s="3">
        <v>67527804600</v>
      </c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Q9" s="3">
        <v>14152500</v>
      </c>
      <c r="S9" s="3">
        <v>4654</v>
      </c>
      <c r="U9" s="3">
        <v>199767895368</v>
      </c>
      <c r="W9" s="3">
        <v>65473833876.75</v>
      </c>
      <c r="Y9" s="1">
        <v>0.85</v>
      </c>
      <c r="AA9" s="14">
        <f>(W9/$AA$8)*100</f>
        <v>0.8518696397562755</v>
      </c>
    </row>
    <row r="10" spans="1:27" ht="21" x14ac:dyDescent="0.55000000000000004">
      <c r="A10" s="2" t="s">
        <v>16</v>
      </c>
      <c r="C10" s="3">
        <v>10000000</v>
      </c>
      <c r="E10" s="3">
        <v>59783255650</v>
      </c>
      <c r="G10" s="3">
        <v>68688855000</v>
      </c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Q10" s="3">
        <v>10000000</v>
      </c>
      <c r="S10" s="3">
        <v>6179</v>
      </c>
      <c r="U10" s="3">
        <v>59783255650</v>
      </c>
      <c r="W10" s="3">
        <v>61422349500</v>
      </c>
      <c r="Y10" s="1">
        <v>0.8</v>
      </c>
      <c r="AA10" s="14">
        <f t="shared" ref="AA10:AA25" si="0">(W10/$AA$8)*100</f>
        <v>0.79915642086951977</v>
      </c>
    </row>
    <row r="11" spans="1:27" ht="21" x14ac:dyDescent="0.55000000000000004">
      <c r="A11" s="2" t="s">
        <v>17</v>
      </c>
      <c r="C11" s="3">
        <v>5000000</v>
      </c>
      <c r="E11" s="3">
        <v>71718834125</v>
      </c>
      <c r="G11" s="3">
        <v>70791270750</v>
      </c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Q11" s="3">
        <v>5000000</v>
      </c>
      <c r="S11" s="3">
        <v>14499</v>
      </c>
      <c r="U11" s="3">
        <v>71718834125</v>
      </c>
      <c r="W11" s="3">
        <v>72063654750</v>
      </c>
      <c r="Y11" s="1">
        <v>0.94</v>
      </c>
      <c r="AA11" s="14">
        <f t="shared" si="0"/>
        <v>0.93760875110755515</v>
      </c>
    </row>
    <row r="12" spans="1:27" ht="21" x14ac:dyDescent="0.55000000000000004">
      <c r="A12" s="2" t="s">
        <v>18</v>
      </c>
      <c r="C12" s="3">
        <v>15000000</v>
      </c>
      <c r="E12" s="3">
        <v>52996957080</v>
      </c>
      <c r="G12" s="3">
        <v>54752274000</v>
      </c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Q12" s="3">
        <v>15000000</v>
      </c>
      <c r="S12" s="3">
        <v>3740</v>
      </c>
      <c r="U12" s="3">
        <v>52996957080</v>
      </c>
      <c r="W12" s="3">
        <v>55766205000</v>
      </c>
      <c r="Y12" s="1">
        <v>0.73</v>
      </c>
      <c r="AA12" s="14">
        <f t="shared" si="0"/>
        <v>0.72556522432076476</v>
      </c>
    </row>
    <row r="13" spans="1:27" ht="21" x14ac:dyDescent="0.55000000000000004">
      <c r="A13" s="2" t="s">
        <v>19</v>
      </c>
      <c r="C13" s="3">
        <v>105858</v>
      </c>
      <c r="E13" s="3">
        <v>1666800491</v>
      </c>
      <c r="G13" s="3">
        <v>1792035307.6470001</v>
      </c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Q13" s="3">
        <v>105858</v>
      </c>
      <c r="S13" s="3">
        <v>16860</v>
      </c>
      <c r="U13" s="3">
        <v>1666800491</v>
      </c>
      <c r="W13" s="3">
        <v>1774146523.0139999</v>
      </c>
      <c r="Y13" s="1">
        <v>0.02</v>
      </c>
      <c r="AA13" s="14">
        <f t="shared" si="0"/>
        <v>2.3083138254585512E-2</v>
      </c>
    </row>
    <row r="14" spans="1:27" ht="21" x14ac:dyDescent="0.55000000000000004">
      <c r="A14" s="2" t="s">
        <v>20</v>
      </c>
      <c r="C14" s="3">
        <v>21362500</v>
      </c>
      <c r="E14" s="3">
        <v>57946514882</v>
      </c>
      <c r="G14" s="3">
        <v>59267982211.875</v>
      </c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Q14" s="3">
        <v>21362500</v>
      </c>
      <c r="S14" s="3">
        <v>2831</v>
      </c>
      <c r="U14" s="3">
        <v>57946514882</v>
      </c>
      <c r="W14" s="3">
        <v>60117397936.875</v>
      </c>
      <c r="Y14" s="1">
        <v>0.78</v>
      </c>
      <c r="AA14" s="14">
        <f t="shared" si="0"/>
        <v>0.78217790361831863</v>
      </c>
    </row>
    <row r="15" spans="1:27" ht="21" x14ac:dyDescent="0.55000000000000004">
      <c r="A15" s="2" t="s">
        <v>21</v>
      </c>
      <c r="C15" s="3">
        <v>60450168</v>
      </c>
      <c r="E15" s="3">
        <v>99519482626</v>
      </c>
      <c r="G15" s="3">
        <v>78658450756.023605</v>
      </c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Q15" s="3">
        <v>60450168</v>
      </c>
      <c r="S15" s="3">
        <v>1334</v>
      </c>
      <c r="U15" s="3">
        <v>99519482626</v>
      </c>
      <c r="W15" s="3">
        <v>80160712993.5336</v>
      </c>
      <c r="Y15" s="1">
        <v>1.04</v>
      </c>
      <c r="AA15" s="14">
        <f t="shared" si="0"/>
        <v>1.0429582881758881</v>
      </c>
    </row>
    <row r="16" spans="1:27" ht="21" x14ac:dyDescent="0.55000000000000004">
      <c r="A16" s="2" t="s">
        <v>22</v>
      </c>
      <c r="C16" s="3">
        <v>32085561</v>
      </c>
      <c r="E16" s="3">
        <v>57550196900</v>
      </c>
      <c r="G16" s="3">
        <v>55656167586.527298</v>
      </c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Q16" s="3">
        <v>32085561</v>
      </c>
      <c r="S16" s="3">
        <v>1776</v>
      </c>
      <c r="U16" s="3">
        <v>57550196900</v>
      </c>
      <c r="W16" s="3">
        <v>56644901795.800797</v>
      </c>
      <c r="Y16" s="1">
        <v>0.74</v>
      </c>
      <c r="AA16" s="14">
        <f t="shared" si="0"/>
        <v>0.7369978085849288</v>
      </c>
    </row>
    <row r="17" spans="1:27" ht="21" x14ac:dyDescent="0.55000000000000004">
      <c r="A17" s="2" t="s">
        <v>23</v>
      </c>
      <c r="C17" s="3">
        <v>218115</v>
      </c>
      <c r="E17" s="3">
        <v>3735656358</v>
      </c>
      <c r="G17" s="3">
        <v>4418734856.9849997</v>
      </c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Q17" s="3">
        <v>218115</v>
      </c>
      <c r="S17" s="3">
        <v>20610</v>
      </c>
      <c r="U17" s="3">
        <v>3735656358</v>
      </c>
      <c r="W17" s="3">
        <v>4468602816.6075001</v>
      </c>
      <c r="Y17" s="1">
        <v>0.06</v>
      </c>
      <c r="AA17" s="14">
        <f t="shared" si="0"/>
        <v>5.8140280570144982E-2</v>
      </c>
    </row>
    <row r="18" spans="1:27" ht="21" x14ac:dyDescent="0.55000000000000004">
      <c r="A18" s="2" t="s">
        <v>24</v>
      </c>
      <c r="C18" s="3">
        <v>44750</v>
      </c>
      <c r="E18" s="3">
        <v>406845618</v>
      </c>
      <c r="G18" s="3">
        <v>482203714.5</v>
      </c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Q18" s="3">
        <v>44750</v>
      </c>
      <c r="S18" s="3">
        <v>10370</v>
      </c>
      <c r="U18" s="3">
        <v>406845618</v>
      </c>
      <c r="W18" s="3">
        <v>461296357.875</v>
      </c>
      <c r="Y18" s="1">
        <v>0.01</v>
      </c>
      <c r="AA18" s="14">
        <f t="shared" si="0"/>
        <v>6.0018535487563873E-3</v>
      </c>
    </row>
    <row r="19" spans="1:27" ht="21" x14ac:dyDescent="0.55000000000000004">
      <c r="A19" s="2" t="s">
        <v>25</v>
      </c>
      <c r="C19" s="3">
        <v>160260</v>
      </c>
      <c r="E19" s="3">
        <v>50655210928</v>
      </c>
      <c r="G19" s="3">
        <v>46252137286.6875</v>
      </c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Q19" s="3">
        <v>160260</v>
      </c>
      <c r="S19" s="3">
        <v>282500</v>
      </c>
      <c r="U19" s="3">
        <v>50655210928</v>
      </c>
      <c r="W19" s="3">
        <v>45219687778.125</v>
      </c>
      <c r="Y19" s="1">
        <v>0.59</v>
      </c>
      <c r="AA19" s="14">
        <f t="shared" si="0"/>
        <v>0.5883461660417848</v>
      </c>
    </row>
    <row r="20" spans="1:27" ht="21" x14ac:dyDescent="0.55000000000000004">
      <c r="A20" s="2" t="s">
        <v>26</v>
      </c>
      <c r="C20" s="3">
        <v>7000000</v>
      </c>
      <c r="E20" s="3">
        <v>119045673582</v>
      </c>
      <c r="G20" s="3">
        <v>87675210000</v>
      </c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Q20" s="3">
        <v>7000000</v>
      </c>
      <c r="S20" s="3">
        <v>12840</v>
      </c>
      <c r="U20" s="3">
        <v>119045673582</v>
      </c>
      <c r="W20" s="3">
        <v>89345214000</v>
      </c>
      <c r="Y20" s="1">
        <v>1.1599999999999999</v>
      </c>
      <c r="AA20" s="14">
        <f t="shared" si="0"/>
        <v>1.1624563700882413</v>
      </c>
    </row>
    <row r="21" spans="1:27" ht="21" x14ac:dyDescent="0.55000000000000004">
      <c r="A21" s="2" t="s">
        <v>27</v>
      </c>
      <c r="C21" s="3">
        <v>15000000</v>
      </c>
      <c r="E21" s="3">
        <v>55203962940</v>
      </c>
      <c r="G21" s="3">
        <v>56959065000</v>
      </c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Q21" s="3">
        <v>15000000</v>
      </c>
      <c r="S21" s="3">
        <v>3872</v>
      </c>
      <c r="U21" s="3">
        <v>55203962940</v>
      </c>
      <c r="W21" s="3">
        <v>57734424000</v>
      </c>
      <c r="Y21" s="1">
        <v>0.75</v>
      </c>
      <c r="AA21" s="14">
        <f t="shared" si="0"/>
        <v>0.75117340870855653</v>
      </c>
    </row>
    <row r="22" spans="1:27" ht="21" x14ac:dyDescent="0.55000000000000004">
      <c r="A22" s="2" t="s">
        <v>28</v>
      </c>
      <c r="C22" s="3">
        <v>54931697</v>
      </c>
      <c r="E22" s="3">
        <v>433063467132</v>
      </c>
      <c r="G22" s="3">
        <v>458626163730.53699</v>
      </c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Q22" s="3">
        <v>54931697</v>
      </c>
      <c r="S22" s="3">
        <v>8563</v>
      </c>
      <c r="U22" s="3">
        <v>433063467132</v>
      </c>
      <c r="W22" s="3">
        <v>467581359688.60498</v>
      </c>
      <c r="Y22" s="1">
        <v>6.08</v>
      </c>
      <c r="AA22" s="14">
        <f t="shared" si="0"/>
        <v>6.0836267078003763</v>
      </c>
    </row>
    <row r="23" spans="1:27" ht="21" x14ac:dyDescent="0.55000000000000004">
      <c r="A23" s="2" t="s">
        <v>29</v>
      </c>
      <c r="C23" s="3">
        <v>10477455</v>
      </c>
      <c r="E23" s="3">
        <v>29662255170</v>
      </c>
      <c r="G23" s="3">
        <v>72697496716.395004</v>
      </c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Q23" s="3">
        <v>10477455</v>
      </c>
      <c r="S23" s="3">
        <v>6910</v>
      </c>
      <c r="U23" s="3">
        <v>29662255170</v>
      </c>
      <c r="W23" s="3">
        <v>71968438726.402496</v>
      </c>
      <c r="Y23" s="1">
        <v>0.94</v>
      </c>
      <c r="AA23" s="14">
        <f t="shared" si="0"/>
        <v>0.93636991056747443</v>
      </c>
    </row>
    <row r="24" spans="1:27" ht="21" x14ac:dyDescent="0.55000000000000004">
      <c r="A24" s="2" t="s">
        <v>30</v>
      </c>
      <c r="C24" s="3">
        <v>4000000</v>
      </c>
      <c r="E24" s="3">
        <v>59931530640</v>
      </c>
      <c r="G24" s="3">
        <v>49392356400</v>
      </c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Q24" s="3">
        <v>4000000</v>
      </c>
      <c r="S24" s="3">
        <v>12694</v>
      </c>
      <c r="U24" s="3">
        <v>59931530640</v>
      </c>
      <c r="W24" s="3">
        <v>50473882800</v>
      </c>
      <c r="Y24" s="1">
        <v>0.66</v>
      </c>
      <c r="AA24" s="14">
        <f t="shared" si="0"/>
        <v>0.65670766185581386</v>
      </c>
    </row>
    <row r="25" spans="1:27" ht="21" x14ac:dyDescent="0.55000000000000004">
      <c r="A25" s="2" t="s">
        <v>31</v>
      </c>
      <c r="C25" s="4">
        <v>0</v>
      </c>
      <c r="D25" s="4"/>
      <c r="E25" s="4">
        <v>0</v>
      </c>
      <c r="F25" s="4"/>
      <c r="G25" s="4">
        <v>0</v>
      </c>
      <c r="I25" s="3">
        <v>9330000</v>
      </c>
      <c r="K25" s="3">
        <v>100436539392</v>
      </c>
      <c r="M25" s="3">
        <v>-384433</v>
      </c>
      <c r="O25" s="3">
        <v>4203740929</v>
      </c>
      <c r="Q25" s="3">
        <v>8945567</v>
      </c>
      <c r="S25" s="3">
        <v>10910</v>
      </c>
      <c r="U25" s="3">
        <v>96298155677</v>
      </c>
      <c r="W25" s="3">
        <v>97479020606.835999</v>
      </c>
      <c r="Y25" s="1">
        <v>1.27</v>
      </c>
      <c r="AA25" s="14">
        <f t="shared" si="0"/>
        <v>1.2682840342671233</v>
      </c>
    </row>
    <row r="26" spans="1:27" x14ac:dyDescent="0.45">
      <c r="A26" s="5"/>
      <c r="B26" s="5"/>
      <c r="C26" s="5"/>
      <c r="D26" s="5"/>
      <c r="E26" s="6">
        <f>SUM(E9:E25)</f>
        <v>1352654539490</v>
      </c>
      <c r="F26" s="5"/>
      <c r="G26" s="6">
        <f>SUM(G9:G25)</f>
        <v>1233638207917.1772</v>
      </c>
      <c r="H26" s="5"/>
      <c r="I26" s="5"/>
      <c r="J26" s="5"/>
      <c r="K26" s="7">
        <f>SUM(K9:K25)</f>
        <v>100436539392</v>
      </c>
      <c r="L26" s="5"/>
      <c r="M26" s="5"/>
      <c r="N26" s="5"/>
      <c r="O26" s="7">
        <f>SUM(O9:O25)</f>
        <v>4203740929</v>
      </c>
      <c r="P26" s="5"/>
      <c r="Q26" s="5"/>
      <c r="R26" s="5"/>
      <c r="S26" s="5"/>
      <c r="T26" s="5"/>
      <c r="U26" s="6">
        <f>SUM(U9:U25)</f>
        <v>1448952695167</v>
      </c>
      <c r="V26" s="5"/>
      <c r="W26" s="6">
        <f>SUM(W9:W25)</f>
        <v>1338155129150.4243</v>
      </c>
      <c r="X26" s="5"/>
      <c r="Y26" s="5"/>
    </row>
  </sheetData>
  <sheetProtection algorithmName="SHA-512" hashValue="WR8ieYiu26rjCIASCo0yy+N1EG764RGQNsDiZ4sYFNaX8397asKxNDE1IpZn5Z2Gek0Kn6tFL16tUSAQSDDKcQ==" saltValue="bOUpUmJX+CVaXxdLGuTmfQ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2:U52"/>
  <sheetViews>
    <sheetView rightToLeft="1" view="pageBreakPreview" topLeftCell="A43" zoomScaleNormal="100" zoomScaleSheetLayoutView="100" workbookViewId="0">
      <selection activeCell="I20" sqref="I20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8.855468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.85546875" style="27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6.28515625" style="27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6" spans="1:21" ht="21" x14ac:dyDescent="0.45">
      <c r="A6" s="35" t="s">
        <v>3</v>
      </c>
      <c r="C6" s="36" t="s">
        <v>137</v>
      </c>
      <c r="D6" s="36" t="s">
        <v>137</v>
      </c>
      <c r="E6" s="36" t="s">
        <v>137</v>
      </c>
      <c r="F6" s="36" t="s">
        <v>137</v>
      </c>
      <c r="G6" s="36" t="s">
        <v>137</v>
      </c>
      <c r="H6" s="36" t="s">
        <v>137</v>
      </c>
      <c r="I6" s="36" t="s">
        <v>137</v>
      </c>
      <c r="J6" s="36" t="s">
        <v>137</v>
      </c>
      <c r="K6" s="36" t="s">
        <v>137</v>
      </c>
      <c r="M6" s="36" t="s">
        <v>138</v>
      </c>
      <c r="N6" s="36" t="s">
        <v>138</v>
      </c>
      <c r="O6" s="36" t="s">
        <v>138</v>
      </c>
      <c r="P6" s="36" t="s">
        <v>138</v>
      </c>
      <c r="Q6" s="36" t="s">
        <v>138</v>
      </c>
      <c r="R6" s="36" t="s">
        <v>138</v>
      </c>
      <c r="S6" s="36" t="s">
        <v>138</v>
      </c>
      <c r="T6" s="36" t="s">
        <v>138</v>
      </c>
      <c r="U6" s="36" t="s">
        <v>138</v>
      </c>
    </row>
    <row r="7" spans="1:21" ht="21" x14ac:dyDescent="0.45">
      <c r="A7" s="36" t="s">
        <v>3</v>
      </c>
      <c r="C7" s="36" t="s">
        <v>204</v>
      </c>
      <c r="E7" s="36" t="s">
        <v>205</v>
      </c>
      <c r="G7" s="36" t="s">
        <v>206</v>
      </c>
      <c r="I7" s="36" t="s">
        <v>100</v>
      </c>
      <c r="K7" s="36" t="s">
        <v>207</v>
      </c>
      <c r="M7" s="36" t="s">
        <v>204</v>
      </c>
      <c r="O7" s="37" t="s">
        <v>205</v>
      </c>
      <c r="Q7" s="36" t="s">
        <v>206</v>
      </c>
      <c r="S7" s="37" t="s">
        <v>100</v>
      </c>
      <c r="U7" s="36" t="s">
        <v>207</v>
      </c>
    </row>
    <row r="8" spans="1:21" ht="21" x14ac:dyDescent="0.55000000000000004">
      <c r="A8" s="2" t="s">
        <v>31</v>
      </c>
      <c r="C8" s="9">
        <v>0</v>
      </c>
      <c r="D8" s="9"/>
      <c r="E8" s="9">
        <v>1180864929</v>
      </c>
      <c r="F8" s="9"/>
      <c r="G8" s="9">
        <v>65357214</v>
      </c>
      <c r="H8" s="9"/>
      <c r="I8" s="9">
        <v>1246222143</v>
      </c>
      <c r="K8" s="18">
        <v>0.82</v>
      </c>
      <c r="M8" s="9">
        <v>0</v>
      </c>
      <c r="N8" s="9"/>
      <c r="O8" s="9">
        <v>1180864929</v>
      </c>
      <c r="P8" s="16"/>
      <c r="Q8" s="16">
        <v>65357214</v>
      </c>
      <c r="R8" s="16"/>
      <c r="S8" s="9">
        <v>1246222143</v>
      </c>
      <c r="U8" s="18">
        <v>0.12</v>
      </c>
    </row>
    <row r="9" spans="1:21" ht="21" x14ac:dyDescent="0.55000000000000004">
      <c r="A9" s="2" t="s">
        <v>185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K9" s="4">
        <v>0</v>
      </c>
      <c r="M9" s="9">
        <v>0</v>
      </c>
      <c r="N9" s="9"/>
      <c r="O9" s="9">
        <v>0</v>
      </c>
      <c r="P9" s="16"/>
      <c r="Q9" s="16">
        <v>957968732</v>
      </c>
      <c r="R9" s="16"/>
      <c r="S9" s="9">
        <v>957968732</v>
      </c>
      <c r="U9" s="18">
        <v>0.09</v>
      </c>
    </row>
    <row r="10" spans="1:21" ht="21" x14ac:dyDescent="0.55000000000000004">
      <c r="A10" s="2" t="s">
        <v>26</v>
      </c>
      <c r="C10" s="9">
        <v>0</v>
      </c>
      <c r="D10" s="9"/>
      <c r="E10" s="9">
        <v>1670004000</v>
      </c>
      <c r="F10" s="9"/>
      <c r="G10" s="9">
        <v>0</v>
      </c>
      <c r="H10" s="9"/>
      <c r="I10" s="9">
        <v>1670004000</v>
      </c>
      <c r="K10" s="18">
        <v>1.1000000000000001</v>
      </c>
      <c r="M10" s="9">
        <v>3780000000</v>
      </c>
      <c r="N10" s="9"/>
      <c r="O10" s="9">
        <v>-17438964877</v>
      </c>
      <c r="P10" s="16"/>
      <c r="Q10" s="16">
        <v>39951651484</v>
      </c>
      <c r="R10" s="16"/>
      <c r="S10" s="9">
        <v>26292686607</v>
      </c>
      <c r="U10" s="18">
        <v>2.4500000000000002</v>
      </c>
    </row>
    <row r="11" spans="1:21" ht="21" x14ac:dyDescent="0.55000000000000004">
      <c r="A11" s="2" t="s">
        <v>172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K11" s="4">
        <v>0</v>
      </c>
      <c r="M11" s="9">
        <v>1312063875</v>
      </c>
      <c r="N11" s="9"/>
      <c r="O11" s="9">
        <v>0</v>
      </c>
      <c r="P11" s="16"/>
      <c r="Q11" s="16">
        <v>13152712900</v>
      </c>
      <c r="R11" s="16"/>
      <c r="S11" s="9">
        <v>14464776775</v>
      </c>
      <c r="U11" s="18">
        <v>1.35</v>
      </c>
    </row>
    <row r="12" spans="1:21" ht="21" x14ac:dyDescent="0.55000000000000004">
      <c r="A12" s="2" t="s">
        <v>186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K12" s="4">
        <v>0</v>
      </c>
      <c r="M12" s="9">
        <v>0</v>
      </c>
      <c r="N12" s="9"/>
      <c r="O12" s="9">
        <v>0</v>
      </c>
      <c r="P12" s="16"/>
      <c r="Q12" s="16">
        <v>634700930</v>
      </c>
      <c r="R12" s="16"/>
      <c r="S12" s="9">
        <v>634700930</v>
      </c>
      <c r="U12" s="18">
        <v>0.06</v>
      </c>
    </row>
    <row r="13" spans="1:21" ht="21" x14ac:dyDescent="0.55000000000000004">
      <c r="A13" s="2" t="s">
        <v>156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K13" s="4">
        <v>0</v>
      </c>
      <c r="M13" s="9">
        <v>7381146</v>
      </c>
      <c r="N13" s="9"/>
      <c r="O13" s="9">
        <v>0</v>
      </c>
      <c r="P13" s="16"/>
      <c r="Q13" s="16">
        <v>73535112</v>
      </c>
      <c r="R13" s="16"/>
      <c r="S13" s="9">
        <v>80916258</v>
      </c>
      <c r="U13" s="18">
        <v>0.01</v>
      </c>
    </row>
    <row r="14" spans="1:21" ht="21" x14ac:dyDescent="0.55000000000000004">
      <c r="A14" s="2" t="s">
        <v>187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K14" s="4">
        <v>0</v>
      </c>
      <c r="M14" s="9">
        <v>0</v>
      </c>
      <c r="N14" s="9"/>
      <c r="O14" s="9">
        <v>0</v>
      </c>
      <c r="P14" s="16"/>
      <c r="Q14" s="16">
        <v>618917205</v>
      </c>
      <c r="R14" s="16"/>
      <c r="S14" s="9">
        <v>618917205</v>
      </c>
      <c r="U14" s="18">
        <v>0.06</v>
      </c>
    </row>
    <row r="15" spans="1:21" ht="21" x14ac:dyDescent="0.55000000000000004">
      <c r="A15" s="2" t="s">
        <v>18</v>
      </c>
      <c r="C15" s="9">
        <v>0</v>
      </c>
      <c r="D15" s="9"/>
      <c r="E15" s="9">
        <v>1013931000</v>
      </c>
      <c r="F15" s="9"/>
      <c r="G15" s="9">
        <v>0</v>
      </c>
      <c r="H15" s="9"/>
      <c r="I15" s="9">
        <v>1013931000</v>
      </c>
      <c r="K15" s="18">
        <v>0.67</v>
      </c>
      <c r="M15" s="9">
        <v>0</v>
      </c>
      <c r="N15" s="9"/>
      <c r="O15" s="9">
        <v>2769247920</v>
      </c>
      <c r="P15" s="16"/>
      <c r="Q15" s="16">
        <v>880747721</v>
      </c>
      <c r="R15" s="16"/>
      <c r="S15" s="9">
        <v>3649995641</v>
      </c>
      <c r="U15" s="18">
        <v>0.34</v>
      </c>
    </row>
    <row r="16" spans="1:21" ht="21" x14ac:dyDescent="0.55000000000000004">
      <c r="A16" s="2" t="s">
        <v>174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K16" s="4">
        <v>0</v>
      </c>
      <c r="M16" s="9">
        <v>10500000000</v>
      </c>
      <c r="N16" s="9"/>
      <c r="O16" s="9">
        <v>0</v>
      </c>
      <c r="P16" s="16"/>
      <c r="Q16" s="16">
        <v>21182671096</v>
      </c>
      <c r="R16" s="16"/>
      <c r="S16" s="9">
        <v>31682671096</v>
      </c>
      <c r="U16" s="18">
        <v>2.96</v>
      </c>
    </row>
    <row r="17" spans="1:21" ht="21" x14ac:dyDescent="0.55000000000000004">
      <c r="A17" s="2" t="s">
        <v>161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K17" s="4">
        <v>0</v>
      </c>
      <c r="M17" s="9">
        <v>270395100</v>
      </c>
      <c r="N17" s="9"/>
      <c r="O17" s="9">
        <v>0</v>
      </c>
      <c r="P17" s="16"/>
      <c r="Q17" s="16">
        <v>802908748</v>
      </c>
      <c r="R17" s="16"/>
      <c r="S17" s="9">
        <v>1073303848</v>
      </c>
      <c r="U17" s="18">
        <v>0.1</v>
      </c>
    </row>
    <row r="18" spans="1:21" ht="21" x14ac:dyDescent="0.55000000000000004">
      <c r="A18" s="2" t="s">
        <v>179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K18" s="4">
        <v>0</v>
      </c>
      <c r="M18" s="9">
        <v>269987400</v>
      </c>
      <c r="N18" s="9"/>
      <c r="O18" s="9">
        <v>0</v>
      </c>
      <c r="P18" s="16"/>
      <c r="Q18" s="16">
        <v>3512799709</v>
      </c>
      <c r="R18" s="16"/>
      <c r="S18" s="9">
        <v>3782787109</v>
      </c>
      <c r="U18" s="18">
        <v>0.35</v>
      </c>
    </row>
    <row r="19" spans="1:21" ht="21" x14ac:dyDescent="0.55000000000000004">
      <c r="A19" s="2" t="s">
        <v>176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K19" s="4">
        <v>0</v>
      </c>
      <c r="M19" s="9">
        <v>2800000000</v>
      </c>
      <c r="N19" s="9"/>
      <c r="O19" s="9">
        <v>0</v>
      </c>
      <c r="P19" s="16"/>
      <c r="Q19" s="16">
        <v>17337277386</v>
      </c>
      <c r="R19" s="16"/>
      <c r="S19" s="9">
        <v>20137277386</v>
      </c>
      <c r="U19" s="18">
        <v>1.88</v>
      </c>
    </row>
    <row r="20" spans="1:21" ht="21" x14ac:dyDescent="0.55000000000000004">
      <c r="A20" s="2" t="s">
        <v>188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K20" s="4">
        <v>0</v>
      </c>
      <c r="M20" s="9">
        <v>0</v>
      </c>
      <c r="N20" s="9"/>
      <c r="O20" s="9">
        <v>0</v>
      </c>
      <c r="P20" s="16"/>
      <c r="Q20" s="16">
        <v>2827195041</v>
      </c>
      <c r="R20" s="16"/>
      <c r="S20" s="9">
        <v>2827195041</v>
      </c>
      <c r="U20" s="18">
        <v>0.26</v>
      </c>
    </row>
    <row r="21" spans="1:21" ht="21" x14ac:dyDescent="0.55000000000000004">
      <c r="A21" s="2" t="s">
        <v>189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K21" s="4">
        <v>0</v>
      </c>
      <c r="M21" s="9">
        <v>0</v>
      </c>
      <c r="N21" s="9"/>
      <c r="O21" s="9">
        <v>0</v>
      </c>
      <c r="P21" s="16"/>
      <c r="Q21" s="16">
        <v>43248724</v>
      </c>
      <c r="R21" s="16"/>
      <c r="S21" s="9">
        <v>43248724</v>
      </c>
      <c r="U21" s="4">
        <v>0</v>
      </c>
    </row>
    <row r="22" spans="1:21" ht="21" x14ac:dyDescent="0.55000000000000004">
      <c r="A22" s="2" t="s">
        <v>190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K22" s="4">
        <v>0</v>
      </c>
      <c r="M22" s="9">
        <v>0</v>
      </c>
      <c r="N22" s="9"/>
      <c r="O22" s="9">
        <v>0</v>
      </c>
      <c r="P22" s="16"/>
      <c r="Q22" s="16">
        <v>1263837</v>
      </c>
      <c r="R22" s="16"/>
      <c r="S22" s="9">
        <v>1263837</v>
      </c>
      <c r="U22" s="4">
        <v>0</v>
      </c>
    </row>
    <row r="23" spans="1:21" ht="21" x14ac:dyDescent="0.55000000000000004">
      <c r="A23" s="2" t="s">
        <v>163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K23" s="4">
        <v>0</v>
      </c>
      <c r="M23" s="9">
        <v>53748760</v>
      </c>
      <c r="N23" s="9"/>
      <c r="O23" s="9">
        <v>0</v>
      </c>
      <c r="P23" s="16"/>
      <c r="Q23" s="16">
        <v>866190572</v>
      </c>
      <c r="R23" s="16"/>
      <c r="S23" s="9">
        <v>919939332</v>
      </c>
      <c r="U23" s="18">
        <v>0.09</v>
      </c>
    </row>
    <row r="24" spans="1:21" ht="21" x14ac:dyDescent="0.55000000000000004">
      <c r="A24" s="2" t="s">
        <v>191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K24" s="4">
        <v>0</v>
      </c>
      <c r="M24" s="9">
        <v>0</v>
      </c>
      <c r="N24" s="9"/>
      <c r="O24" s="9">
        <v>0</v>
      </c>
      <c r="P24" s="16"/>
      <c r="Q24" s="16">
        <v>264324948</v>
      </c>
      <c r="R24" s="16"/>
      <c r="S24" s="9">
        <v>264324948</v>
      </c>
      <c r="U24" s="18">
        <v>0.02</v>
      </c>
    </row>
    <row r="25" spans="1:21" ht="21" x14ac:dyDescent="0.55000000000000004">
      <c r="A25" s="2" t="s">
        <v>192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K25" s="4">
        <v>0</v>
      </c>
      <c r="M25" s="9">
        <v>0</v>
      </c>
      <c r="N25" s="9"/>
      <c r="O25" s="9">
        <v>0</v>
      </c>
      <c r="P25" s="16"/>
      <c r="Q25" s="16">
        <v>343154363</v>
      </c>
      <c r="R25" s="16"/>
      <c r="S25" s="9">
        <v>343154363</v>
      </c>
      <c r="U25" s="18">
        <v>0.03</v>
      </c>
    </row>
    <row r="26" spans="1:21" ht="21" x14ac:dyDescent="0.55000000000000004">
      <c r="A26" s="2" t="s">
        <v>193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K26" s="4">
        <v>0</v>
      </c>
      <c r="M26" s="9">
        <v>0</v>
      </c>
      <c r="N26" s="9"/>
      <c r="O26" s="9">
        <v>0</v>
      </c>
      <c r="P26" s="16"/>
      <c r="Q26" s="16">
        <v>76762102</v>
      </c>
      <c r="R26" s="16"/>
      <c r="S26" s="9">
        <v>76762102</v>
      </c>
      <c r="U26" s="18">
        <v>0.01</v>
      </c>
    </row>
    <row r="27" spans="1:21" ht="21" x14ac:dyDescent="0.55000000000000004">
      <c r="A27" s="2" t="s">
        <v>194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v>0</v>
      </c>
      <c r="K27" s="4">
        <v>0</v>
      </c>
      <c r="M27" s="9">
        <v>0</v>
      </c>
      <c r="N27" s="9"/>
      <c r="O27" s="9">
        <v>0</v>
      </c>
      <c r="P27" s="16"/>
      <c r="Q27" s="16">
        <v>12381702116</v>
      </c>
      <c r="R27" s="16"/>
      <c r="S27" s="9">
        <v>12381702116</v>
      </c>
      <c r="U27" s="18">
        <v>1.1499999999999999</v>
      </c>
    </row>
    <row r="28" spans="1:21" ht="21" x14ac:dyDescent="0.55000000000000004">
      <c r="A28" s="2" t="s">
        <v>170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K28" s="4">
        <v>0</v>
      </c>
      <c r="M28" s="9">
        <v>2003449500</v>
      </c>
      <c r="N28" s="9"/>
      <c r="O28" s="9">
        <v>0</v>
      </c>
      <c r="P28" s="16"/>
      <c r="Q28" s="16">
        <v>27800645182</v>
      </c>
      <c r="R28" s="16"/>
      <c r="S28" s="9">
        <v>29804094682</v>
      </c>
      <c r="U28" s="18">
        <v>2.78</v>
      </c>
    </row>
    <row r="29" spans="1:21" ht="21" x14ac:dyDescent="0.55000000000000004">
      <c r="A29" s="2" t="s">
        <v>195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K29" s="4">
        <v>0</v>
      </c>
      <c r="M29" s="9">
        <v>0</v>
      </c>
      <c r="N29" s="9"/>
      <c r="O29" s="9">
        <v>0</v>
      </c>
      <c r="P29" s="16"/>
      <c r="Q29" s="16">
        <v>653385990</v>
      </c>
      <c r="R29" s="16"/>
      <c r="S29" s="9">
        <v>653385990</v>
      </c>
      <c r="U29" s="18">
        <v>0.06</v>
      </c>
    </row>
    <row r="30" spans="1:21" ht="21" x14ac:dyDescent="0.55000000000000004">
      <c r="A30" s="2" t="s">
        <v>196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v>0</v>
      </c>
      <c r="K30" s="4">
        <v>0</v>
      </c>
      <c r="M30" s="9">
        <v>0</v>
      </c>
      <c r="N30" s="9"/>
      <c r="O30" s="9">
        <v>0</v>
      </c>
      <c r="P30" s="16"/>
      <c r="Q30" s="16">
        <v>2259884217</v>
      </c>
      <c r="R30" s="16"/>
      <c r="S30" s="9">
        <v>2259884217</v>
      </c>
      <c r="U30" s="18">
        <v>0.21</v>
      </c>
    </row>
    <row r="31" spans="1:21" ht="21" x14ac:dyDescent="0.55000000000000004">
      <c r="A31" s="2" t="s">
        <v>197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K31" s="4">
        <v>0</v>
      </c>
      <c r="M31" s="9">
        <v>0</v>
      </c>
      <c r="N31" s="9"/>
      <c r="O31" s="9">
        <v>0</v>
      </c>
      <c r="P31" s="16"/>
      <c r="Q31" s="16">
        <v>1788076054</v>
      </c>
      <c r="R31" s="16"/>
      <c r="S31" s="9">
        <v>1788076054</v>
      </c>
      <c r="U31" s="18">
        <v>0.17</v>
      </c>
    </row>
    <row r="32" spans="1:21" ht="21" x14ac:dyDescent="0.55000000000000004">
      <c r="A32" s="2" t="s">
        <v>167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v>0</v>
      </c>
      <c r="K32" s="4">
        <v>0</v>
      </c>
      <c r="M32" s="9">
        <v>1911000000</v>
      </c>
      <c r="N32" s="9"/>
      <c r="O32" s="9">
        <v>0</v>
      </c>
      <c r="P32" s="16"/>
      <c r="Q32" s="16">
        <v>1461500863</v>
      </c>
      <c r="R32" s="16"/>
      <c r="S32" s="9">
        <v>3372500863</v>
      </c>
      <c r="U32" s="18">
        <v>0.31</v>
      </c>
    </row>
    <row r="33" spans="1:21" ht="21" x14ac:dyDescent="0.55000000000000004">
      <c r="A33" s="2" t="s">
        <v>198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K33" s="4">
        <v>0</v>
      </c>
      <c r="M33" s="9">
        <v>0</v>
      </c>
      <c r="N33" s="9"/>
      <c r="O33" s="9">
        <v>0</v>
      </c>
      <c r="P33" s="16"/>
      <c r="Q33" s="16">
        <v>632192189</v>
      </c>
      <c r="R33" s="16"/>
      <c r="S33" s="9">
        <v>632192189</v>
      </c>
      <c r="U33" s="18">
        <v>0.06</v>
      </c>
    </row>
    <row r="34" spans="1:21" ht="21" x14ac:dyDescent="0.55000000000000004">
      <c r="A34" s="2" t="s">
        <v>199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v>0</v>
      </c>
      <c r="K34" s="4">
        <v>0</v>
      </c>
      <c r="M34" s="9">
        <v>0</v>
      </c>
      <c r="N34" s="9"/>
      <c r="O34" s="9">
        <v>0</v>
      </c>
      <c r="P34" s="16"/>
      <c r="Q34" s="16">
        <v>48946217510</v>
      </c>
      <c r="R34" s="16"/>
      <c r="S34" s="9">
        <v>48946217510</v>
      </c>
      <c r="U34" s="18">
        <v>4.57</v>
      </c>
    </row>
    <row r="35" spans="1:21" ht="21" x14ac:dyDescent="0.55000000000000004">
      <c r="A35" s="2" t="s">
        <v>200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v>0</v>
      </c>
      <c r="K35" s="4">
        <v>0</v>
      </c>
      <c r="M35" s="9">
        <v>0</v>
      </c>
      <c r="N35" s="9"/>
      <c r="O35" s="9">
        <v>0</v>
      </c>
      <c r="P35" s="16"/>
      <c r="Q35" s="16">
        <v>1863261036</v>
      </c>
      <c r="R35" s="16"/>
      <c r="S35" s="9">
        <v>1863261036</v>
      </c>
      <c r="U35" s="18">
        <v>0.17</v>
      </c>
    </row>
    <row r="36" spans="1:21" ht="21" x14ac:dyDescent="0.55000000000000004">
      <c r="A36" s="2" t="s">
        <v>201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K36" s="4">
        <v>0</v>
      </c>
      <c r="M36" s="9">
        <v>0</v>
      </c>
      <c r="N36" s="9"/>
      <c r="O36" s="9">
        <v>0</v>
      </c>
      <c r="P36" s="16"/>
      <c r="Q36" s="16">
        <v>331143626</v>
      </c>
      <c r="R36" s="16"/>
      <c r="S36" s="9">
        <v>331143626</v>
      </c>
      <c r="U36" s="18">
        <v>0.03</v>
      </c>
    </row>
    <row r="37" spans="1:21" ht="21" x14ac:dyDescent="0.55000000000000004">
      <c r="A37" s="2" t="s">
        <v>202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K37" s="4">
        <v>0</v>
      </c>
      <c r="M37" s="9">
        <v>0</v>
      </c>
      <c r="N37" s="9"/>
      <c r="O37" s="9">
        <v>0</v>
      </c>
      <c r="P37" s="16"/>
      <c r="Q37" s="16">
        <v>602895407</v>
      </c>
      <c r="R37" s="16"/>
      <c r="S37" s="9">
        <v>602895407</v>
      </c>
      <c r="U37" s="18">
        <v>0.06</v>
      </c>
    </row>
    <row r="38" spans="1:21" ht="21" x14ac:dyDescent="0.55000000000000004">
      <c r="A38" s="2" t="s">
        <v>23</v>
      </c>
      <c r="C38" s="9">
        <v>0</v>
      </c>
      <c r="D38" s="9"/>
      <c r="E38" s="9">
        <v>49867960</v>
      </c>
      <c r="F38" s="9"/>
      <c r="G38" s="9">
        <v>0</v>
      </c>
      <c r="H38" s="9"/>
      <c r="I38" s="9">
        <v>49867960</v>
      </c>
      <c r="K38" s="18">
        <v>0.03</v>
      </c>
      <c r="M38" s="9">
        <v>512570250</v>
      </c>
      <c r="N38" s="9"/>
      <c r="O38" s="9">
        <v>665628852</v>
      </c>
      <c r="P38" s="9"/>
      <c r="Q38" s="9">
        <v>0</v>
      </c>
      <c r="R38" s="16"/>
      <c r="S38" s="9">
        <v>1178199102</v>
      </c>
      <c r="U38" s="18">
        <v>0.11</v>
      </c>
    </row>
    <row r="39" spans="1:21" ht="21" x14ac:dyDescent="0.55000000000000004">
      <c r="A39" s="2" t="s">
        <v>29</v>
      </c>
      <c r="C39" s="9">
        <v>0</v>
      </c>
      <c r="D39" s="9"/>
      <c r="E39" s="9">
        <v>-729057989</v>
      </c>
      <c r="F39" s="9"/>
      <c r="G39" s="9">
        <v>0</v>
      </c>
      <c r="H39" s="9"/>
      <c r="I39" s="9">
        <v>-729057989</v>
      </c>
      <c r="K39" s="18">
        <v>-0.48</v>
      </c>
      <c r="M39" s="9">
        <v>5029178400</v>
      </c>
      <c r="N39" s="9"/>
      <c r="O39" s="9">
        <v>16976636053</v>
      </c>
      <c r="P39" s="9"/>
      <c r="Q39" s="9">
        <v>0</v>
      </c>
      <c r="R39" s="16"/>
      <c r="S39" s="9">
        <v>22005814453</v>
      </c>
      <c r="U39" s="18">
        <v>2.0499999999999998</v>
      </c>
    </row>
    <row r="40" spans="1:21" ht="21" x14ac:dyDescent="0.55000000000000004">
      <c r="A40" s="2" t="s">
        <v>30</v>
      </c>
      <c r="C40" s="9">
        <v>0</v>
      </c>
      <c r="D40" s="9"/>
      <c r="E40" s="9">
        <v>1081526400</v>
      </c>
      <c r="F40" s="9"/>
      <c r="G40" s="9">
        <v>0</v>
      </c>
      <c r="H40" s="9"/>
      <c r="I40" s="9">
        <v>1081526400</v>
      </c>
      <c r="K40" s="18">
        <v>0.71</v>
      </c>
      <c r="M40" s="9">
        <v>8216908213</v>
      </c>
      <c r="N40" s="9"/>
      <c r="O40" s="9">
        <v>-9457647840</v>
      </c>
      <c r="P40" s="9"/>
      <c r="Q40" s="9">
        <v>0</v>
      </c>
      <c r="R40" s="16"/>
      <c r="S40" s="9">
        <v>-1240739627</v>
      </c>
      <c r="U40" s="18">
        <v>-0.12</v>
      </c>
    </row>
    <row r="41" spans="1:21" ht="21" x14ac:dyDescent="0.55000000000000004">
      <c r="A41" s="2" t="s">
        <v>22</v>
      </c>
      <c r="C41" s="9">
        <v>0</v>
      </c>
      <c r="D41" s="9"/>
      <c r="E41" s="9">
        <v>988734209</v>
      </c>
      <c r="F41" s="9"/>
      <c r="G41" s="9">
        <v>0</v>
      </c>
      <c r="H41" s="9"/>
      <c r="I41" s="9">
        <v>988734209</v>
      </c>
      <c r="K41" s="18">
        <v>0.65</v>
      </c>
      <c r="M41" s="9">
        <v>1500000000</v>
      </c>
      <c r="N41" s="9"/>
      <c r="O41" s="9">
        <v>-905295104</v>
      </c>
      <c r="P41" s="9"/>
      <c r="Q41" s="9">
        <v>0</v>
      </c>
      <c r="R41" s="16"/>
      <c r="S41" s="9">
        <v>594704896</v>
      </c>
      <c r="U41" s="18">
        <v>0.06</v>
      </c>
    </row>
    <row r="42" spans="1:21" ht="21" x14ac:dyDescent="0.55000000000000004">
      <c r="A42" s="2" t="s">
        <v>24</v>
      </c>
      <c r="C42" s="9">
        <v>0</v>
      </c>
      <c r="D42" s="9"/>
      <c r="E42" s="9">
        <v>-20907356</v>
      </c>
      <c r="F42" s="9"/>
      <c r="G42" s="9">
        <v>0</v>
      </c>
      <c r="H42" s="9"/>
      <c r="I42" s="9">
        <v>-20907356</v>
      </c>
      <c r="K42" s="18">
        <v>-0.01</v>
      </c>
      <c r="M42" s="9">
        <v>27320490</v>
      </c>
      <c r="N42" s="9"/>
      <c r="O42" s="9">
        <v>76067191</v>
      </c>
      <c r="P42" s="9"/>
      <c r="Q42" s="9">
        <v>0</v>
      </c>
      <c r="R42" s="16"/>
      <c r="S42" s="9">
        <v>103387681</v>
      </c>
      <c r="U42" s="18">
        <v>0.01</v>
      </c>
    </row>
    <row r="43" spans="1:21" ht="21" x14ac:dyDescent="0.55000000000000004">
      <c r="A43" s="2" t="s">
        <v>19</v>
      </c>
      <c r="C43" s="9">
        <v>0</v>
      </c>
      <c r="D43" s="9"/>
      <c r="E43" s="9">
        <v>-17888783</v>
      </c>
      <c r="F43" s="9"/>
      <c r="G43" s="9">
        <v>0</v>
      </c>
      <c r="H43" s="9"/>
      <c r="I43" s="9">
        <v>-17888783</v>
      </c>
      <c r="K43" s="18">
        <v>-0.01</v>
      </c>
      <c r="M43" s="9">
        <v>290050920</v>
      </c>
      <c r="N43" s="9"/>
      <c r="O43" s="9">
        <v>420842919</v>
      </c>
      <c r="P43" s="9"/>
      <c r="Q43" s="9">
        <v>0</v>
      </c>
      <c r="R43" s="16"/>
      <c r="S43" s="9">
        <v>710893839</v>
      </c>
      <c r="U43" s="18">
        <v>7.0000000000000007E-2</v>
      </c>
    </row>
    <row r="44" spans="1:21" ht="21" x14ac:dyDescent="0.55000000000000004">
      <c r="A44" s="2" t="s">
        <v>15</v>
      </c>
      <c r="C44" s="9">
        <v>0</v>
      </c>
      <c r="D44" s="9"/>
      <c r="E44" s="9">
        <v>-2053970723</v>
      </c>
      <c r="F44" s="9"/>
      <c r="G44" s="9">
        <v>0</v>
      </c>
      <c r="H44" s="9"/>
      <c r="I44" s="9">
        <v>-2053970723</v>
      </c>
      <c r="K44" s="18">
        <v>-1.35</v>
      </c>
      <c r="M44" s="9">
        <v>919912500</v>
      </c>
      <c r="N44" s="9"/>
      <c r="O44" s="9">
        <v>-6837190215</v>
      </c>
      <c r="P44" s="9"/>
      <c r="Q44" s="9">
        <v>0</v>
      </c>
      <c r="R44" s="16"/>
      <c r="S44" s="9">
        <v>-5917277715</v>
      </c>
      <c r="U44" s="18">
        <v>-0.55000000000000004</v>
      </c>
    </row>
    <row r="45" spans="1:21" ht="21" x14ac:dyDescent="0.55000000000000004">
      <c r="A45" s="2" t="s">
        <v>21</v>
      </c>
      <c r="C45" s="9">
        <v>0</v>
      </c>
      <c r="D45" s="9"/>
      <c r="E45" s="9">
        <v>1502262237</v>
      </c>
      <c r="F45" s="9"/>
      <c r="G45" s="9">
        <v>0</v>
      </c>
      <c r="H45" s="9"/>
      <c r="I45" s="9">
        <v>1502262237</v>
      </c>
      <c r="K45" s="18">
        <v>0.99</v>
      </c>
      <c r="M45" s="9">
        <v>11364631584</v>
      </c>
      <c r="N45" s="9"/>
      <c r="O45" s="9">
        <v>4841160286</v>
      </c>
      <c r="P45" s="9"/>
      <c r="Q45" s="9">
        <v>0</v>
      </c>
      <c r="R45" s="16"/>
      <c r="S45" s="9">
        <v>16205791870</v>
      </c>
      <c r="U45" s="18">
        <v>1.51</v>
      </c>
    </row>
    <row r="46" spans="1:21" ht="21" x14ac:dyDescent="0.55000000000000004">
      <c r="A46" s="2" t="s">
        <v>28</v>
      </c>
      <c r="C46" s="9">
        <v>0</v>
      </c>
      <c r="D46" s="9"/>
      <c r="E46" s="9">
        <v>8955195958</v>
      </c>
      <c r="F46" s="9"/>
      <c r="G46" s="9">
        <v>0</v>
      </c>
      <c r="H46" s="9"/>
      <c r="I46" s="9">
        <v>8955195958</v>
      </c>
      <c r="K46" s="18">
        <v>5.9</v>
      </c>
      <c r="M46" s="9">
        <v>0</v>
      </c>
      <c r="N46" s="9"/>
      <c r="O46" s="9">
        <v>34517892556</v>
      </c>
      <c r="P46" s="9"/>
      <c r="Q46" s="9">
        <v>0</v>
      </c>
      <c r="R46" s="16"/>
      <c r="S46" s="9">
        <v>34517892556</v>
      </c>
      <c r="U46" s="18">
        <v>3.22</v>
      </c>
    </row>
    <row r="47" spans="1:21" ht="21" x14ac:dyDescent="0.55000000000000004">
      <c r="A47" s="2" t="s">
        <v>27</v>
      </c>
      <c r="C47" s="9">
        <v>0</v>
      </c>
      <c r="D47" s="9"/>
      <c r="E47" s="9">
        <v>775359000</v>
      </c>
      <c r="F47" s="9"/>
      <c r="G47" s="9">
        <v>0</v>
      </c>
      <c r="H47" s="9"/>
      <c r="I47" s="9">
        <v>775359000</v>
      </c>
      <c r="K47" s="18">
        <v>0.51</v>
      </c>
      <c r="M47" s="9">
        <v>0</v>
      </c>
      <c r="N47" s="9"/>
      <c r="O47" s="9">
        <v>2530461060</v>
      </c>
      <c r="P47" s="9"/>
      <c r="Q47" s="9">
        <v>0</v>
      </c>
      <c r="R47" s="16"/>
      <c r="S47" s="9">
        <v>2530461060</v>
      </c>
      <c r="U47" s="18">
        <v>0.24</v>
      </c>
    </row>
    <row r="48" spans="1:21" ht="21" x14ac:dyDescent="0.55000000000000004">
      <c r="A48" s="2" t="s">
        <v>16</v>
      </c>
      <c r="C48" s="9">
        <v>0</v>
      </c>
      <c r="D48" s="9"/>
      <c r="E48" s="9">
        <v>-7266505500</v>
      </c>
      <c r="F48" s="9"/>
      <c r="G48" s="9">
        <v>0</v>
      </c>
      <c r="H48" s="9"/>
      <c r="I48" s="9">
        <v>-7266505500</v>
      </c>
      <c r="K48" s="18">
        <v>-4.79</v>
      </c>
      <c r="M48" s="9">
        <v>0</v>
      </c>
      <c r="N48" s="9"/>
      <c r="O48" s="9">
        <v>1639093850</v>
      </c>
      <c r="P48" s="9"/>
      <c r="Q48" s="9">
        <v>0</v>
      </c>
      <c r="R48" s="16"/>
      <c r="S48" s="9">
        <v>1639093850</v>
      </c>
      <c r="U48" s="18">
        <v>0.15</v>
      </c>
    </row>
    <row r="49" spans="1:21" ht="21" x14ac:dyDescent="0.55000000000000004">
      <c r="A49" s="2" t="s">
        <v>20</v>
      </c>
      <c r="C49" s="9">
        <v>0</v>
      </c>
      <c r="D49" s="9"/>
      <c r="E49" s="9">
        <v>849415725</v>
      </c>
      <c r="F49" s="9"/>
      <c r="G49" s="9">
        <v>0</v>
      </c>
      <c r="H49" s="9"/>
      <c r="I49" s="9">
        <v>849415725</v>
      </c>
      <c r="K49" s="18">
        <v>0.56000000000000005</v>
      </c>
      <c r="M49" s="9">
        <v>0</v>
      </c>
      <c r="N49" s="9"/>
      <c r="O49" s="9">
        <v>4081878049</v>
      </c>
      <c r="P49" s="9"/>
      <c r="Q49" s="9">
        <v>0</v>
      </c>
      <c r="R49" s="16"/>
      <c r="S49" s="9">
        <v>4081878049</v>
      </c>
      <c r="U49" s="18">
        <v>0.38</v>
      </c>
    </row>
    <row r="50" spans="1:21" ht="21" x14ac:dyDescent="0.55000000000000004">
      <c r="A50" s="2" t="s">
        <v>17</v>
      </c>
      <c r="C50" s="9">
        <v>0</v>
      </c>
      <c r="D50" s="9"/>
      <c r="E50" s="9">
        <v>1272384000</v>
      </c>
      <c r="F50" s="9"/>
      <c r="G50" s="9">
        <v>0</v>
      </c>
      <c r="H50" s="9"/>
      <c r="I50" s="9">
        <v>1272384000</v>
      </c>
      <c r="K50" s="18">
        <v>0.84</v>
      </c>
      <c r="M50" s="9">
        <v>0</v>
      </c>
      <c r="N50" s="9"/>
      <c r="O50" s="9">
        <v>344820625</v>
      </c>
      <c r="P50" s="9"/>
      <c r="Q50" s="9">
        <v>0</v>
      </c>
      <c r="R50" s="16"/>
      <c r="S50" s="9">
        <v>344820625</v>
      </c>
      <c r="U50" s="18">
        <v>0.03</v>
      </c>
    </row>
    <row r="51" spans="1:21" ht="21" x14ac:dyDescent="0.55000000000000004">
      <c r="A51" s="2" t="s">
        <v>25</v>
      </c>
      <c r="C51" s="9">
        <v>0</v>
      </c>
      <c r="D51" s="9"/>
      <c r="E51" s="9">
        <v>-1032449507</v>
      </c>
      <c r="F51" s="9"/>
      <c r="G51" s="9">
        <v>0</v>
      </c>
      <c r="H51" s="9"/>
      <c r="I51" s="9">
        <v>-1032449507</v>
      </c>
      <c r="K51" s="18">
        <v>-0.68</v>
      </c>
      <c r="M51" s="9">
        <v>0</v>
      </c>
      <c r="N51" s="9"/>
      <c r="O51" s="9">
        <v>-5435523149</v>
      </c>
      <c r="P51" s="9"/>
      <c r="Q51" s="9">
        <v>0</v>
      </c>
      <c r="R51" s="16"/>
      <c r="S51" s="9">
        <v>-5435523149</v>
      </c>
      <c r="U51" s="18">
        <v>-0.51</v>
      </c>
    </row>
    <row r="52" spans="1:21" x14ac:dyDescent="0.45">
      <c r="A52" s="5"/>
      <c r="B52" s="5"/>
      <c r="C52" s="5"/>
      <c r="D52" s="5"/>
      <c r="E52" s="15">
        <f t="shared" ref="E52:I52" si="0">SUM(E8:E51)</f>
        <v>8218765560</v>
      </c>
      <c r="F52" s="15">
        <f t="shared" si="0"/>
        <v>0</v>
      </c>
      <c r="G52" s="15">
        <f t="shared" si="0"/>
        <v>65357214</v>
      </c>
      <c r="H52" s="15">
        <f t="shared" si="0"/>
        <v>0</v>
      </c>
      <c r="I52" s="15">
        <f t="shared" si="0"/>
        <v>8284122774</v>
      </c>
      <c r="J52" s="5"/>
      <c r="K52" s="5"/>
      <c r="L52" s="5"/>
      <c r="M52" s="17">
        <f t="shared" ref="M52:S52" si="1">SUM(M8:M51)</f>
        <v>50768598138</v>
      </c>
      <c r="N52" s="17">
        <f t="shared" si="1"/>
        <v>0</v>
      </c>
      <c r="O52" s="33">
        <f t="shared" si="1"/>
        <v>29969973105</v>
      </c>
      <c r="P52" s="17">
        <f t="shared" si="1"/>
        <v>0</v>
      </c>
      <c r="Q52" s="17">
        <f t="shared" si="1"/>
        <v>202314292014</v>
      </c>
      <c r="R52" s="17">
        <f t="shared" si="1"/>
        <v>0</v>
      </c>
      <c r="S52" s="33">
        <f t="shared" si="1"/>
        <v>283052863257</v>
      </c>
      <c r="T52" s="5"/>
      <c r="U52" s="5"/>
    </row>
  </sheetData>
  <sheetProtection algorithmName="SHA-512" hashValue="Mva0VSjWiPA3RYPmzOqiOWA5V0WwNaY8OdpGTb1/x82iscWEVSDXvGh6HffM4DHZtXqGp3mywUbGgmg8kZFikQ==" saltValue="W/aVgFK1x8z1pECRM9TDKA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5"/>
  <sheetViews>
    <sheetView rightToLeft="1" view="pageBreakPreview" zoomScaleNormal="100" zoomScaleSheetLayoutView="100" workbookViewId="0">
      <selection activeCell="I20" sqref="I20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20" style="1" bestFit="1" customWidth="1"/>
    <col min="6" max="6" width="1" style="1" customWidth="1"/>
    <col min="7" max="7" width="11.285156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ht="21" x14ac:dyDescent="0.45">
      <c r="A6" s="35" t="s">
        <v>139</v>
      </c>
      <c r="C6" s="36" t="s">
        <v>137</v>
      </c>
      <c r="D6" s="36" t="s">
        <v>137</v>
      </c>
      <c r="E6" s="36" t="s">
        <v>137</v>
      </c>
      <c r="F6" s="36" t="s">
        <v>137</v>
      </c>
      <c r="G6" s="36" t="s">
        <v>137</v>
      </c>
      <c r="H6" s="36" t="s">
        <v>137</v>
      </c>
      <c r="I6" s="36" t="s">
        <v>137</v>
      </c>
      <c r="K6" s="36" t="s">
        <v>138</v>
      </c>
      <c r="L6" s="36" t="s">
        <v>138</v>
      </c>
      <c r="M6" s="36" t="s">
        <v>138</v>
      </c>
      <c r="N6" s="36" t="s">
        <v>138</v>
      </c>
      <c r="O6" s="36" t="s">
        <v>138</v>
      </c>
      <c r="P6" s="36" t="s">
        <v>138</v>
      </c>
      <c r="Q6" s="36" t="s">
        <v>138</v>
      </c>
    </row>
    <row r="7" spans="1:17" ht="21" x14ac:dyDescent="0.45">
      <c r="A7" s="36" t="s">
        <v>139</v>
      </c>
      <c r="C7" s="36" t="s">
        <v>208</v>
      </c>
      <c r="E7" s="36" t="s">
        <v>205</v>
      </c>
      <c r="G7" s="36" t="s">
        <v>206</v>
      </c>
      <c r="I7" s="36" t="s">
        <v>209</v>
      </c>
      <c r="K7" s="36" t="s">
        <v>208</v>
      </c>
      <c r="M7" s="36" t="s">
        <v>205</v>
      </c>
      <c r="O7" s="36" t="s">
        <v>206</v>
      </c>
      <c r="Q7" s="36" t="s">
        <v>209</v>
      </c>
    </row>
    <row r="8" spans="1:17" ht="21" x14ac:dyDescent="0.55000000000000004">
      <c r="A8" s="2" t="s">
        <v>144</v>
      </c>
      <c r="C8" s="9">
        <v>0</v>
      </c>
      <c r="D8" s="9"/>
      <c r="E8" s="9">
        <v>0</v>
      </c>
      <c r="F8" s="9"/>
      <c r="G8" s="9">
        <v>0</v>
      </c>
      <c r="H8" s="9"/>
      <c r="I8" s="9">
        <v>0</v>
      </c>
      <c r="J8" s="9"/>
      <c r="K8" s="9">
        <v>159227678192</v>
      </c>
      <c r="L8" s="9"/>
      <c r="M8" s="9">
        <v>0</v>
      </c>
      <c r="N8" s="9"/>
      <c r="O8" s="9">
        <v>271875030</v>
      </c>
      <c r="P8" s="9"/>
      <c r="Q8" s="9">
        <v>159499553222</v>
      </c>
    </row>
    <row r="9" spans="1:17" ht="21" x14ac:dyDescent="0.55000000000000004">
      <c r="A9" s="2" t="s">
        <v>203</v>
      </c>
      <c r="C9" s="9">
        <v>0</v>
      </c>
      <c r="D9" s="9"/>
      <c r="E9" s="9">
        <v>0</v>
      </c>
      <c r="F9" s="9"/>
      <c r="G9" s="9">
        <v>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5665417631</v>
      </c>
      <c r="P9" s="9"/>
      <c r="Q9" s="9">
        <v>5665417631</v>
      </c>
    </row>
    <row r="10" spans="1:17" ht="21" x14ac:dyDescent="0.55000000000000004">
      <c r="A10" s="2" t="s">
        <v>79</v>
      </c>
      <c r="C10" s="9">
        <v>35624014454</v>
      </c>
      <c r="D10" s="9"/>
      <c r="E10" s="9">
        <v>3527360550</v>
      </c>
      <c r="F10" s="9"/>
      <c r="G10" s="9">
        <v>0</v>
      </c>
      <c r="H10" s="9"/>
      <c r="I10" s="9">
        <v>39151375004</v>
      </c>
      <c r="J10" s="9"/>
      <c r="K10" s="9">
        <v>111920747553</v>
      </c>
      <c r="L10" s="9"/>
      <c r="M10" s="9">
        <v>43169408625</v>
      </c>
      <c r="N10" s="9"/>
      <c r="O10" s="9">
        <v>0</v>
      </c>
      <c r="P10" s="9"/>
      <c r="Q10" s="9">
        <v>155090156178</v>
      </c>
    </row>
    <row r="11" spans="1:17" ht="21" x14ac:dyDescent="0.55000000000000004">
      <c r="A11" s="2" t="s">
        <v>85</v>
      </c>
      <c r="C11" s="9">
        <v>292898244</v>
      </c>
      <c r="D11" s="9"/>
      <c r="E11" s="9">
        <v>0</v>
      </c>
      <c r="F11" s="9"/>
      <c r="G11" s="9">
        <v>0</v>
      </c>
      <c r="H11" s="9"/>
      <c r="I11" s="9">
        <v>292898244</v>
      </c>
      <c r="J11" s="9"/>
      <c r="K11" s="9">
        <v>3362189942</v>
      </c>
      <c r="L11" s="9"/>
      <c r="M11" s="9">
        <v>0</v>
      </c>
      <c r="N11" s="9"/>
      <c r="O11" s="9">
        <v>0</v>
      </c>
      <c r="P11" s="9"/>
      <c r="Q11" s="9">
        <v>3362189942</v>
      </c>
    </row>
    <row r="12" spans="1:17" ht="21" x14ac:dyDescent="0.55000000000000004">
      <c r="A12" s="2" t="s">
        <v>82</v>
      </c>
      <c r="C12" s="9">
        <v>15696742</v>
      </c>
      <c r="D12" s="9"/>
      <c r="E12" s="9">
        <v>0</v>
      </c>
      <c r="F12" s="9"/>
      <c r="G12" s="9">
        <v>0</v>
      </c>
      <c r="H12" s="9"/>
      <c r="I12" s="9">
        <v>15696742</v>
      </c>
      <c r="J12" s="9"/>
      <c r="K12" s="9">
        <v>136961886</v>
      </c>
      <c r="L12" s="9"/>
      <c r="M12" s="9">
        <v>-39992750</v>
      </c>
      <c r="N12" s="9"/>
      <c r="O12" s="9">
        <v>0</v>
      </c>
      <c r="P12" s="9"/>
      <c r="Q12" s="9">
        <v>96969136</v>
      </c>
    </row>
    <row r="13" spans="1:17" ht="21" x14ac:dyDescent="0.55000000000000004">
      <c r="A13" s="2" t="s">
        <v>72</v>
      </c>
      <c r="C13" s="9">
        <v>24849356736</v>
      </c>
      <c r="D13" s="9"/>
      <c r="E13" s="9">
        <v>-12357759750</v>
      </c>
      <c r="F13" s="9"/>
      <c r="G13" s="9">
        <v>0</v>
      </c>
      <c r="H13" s="9"/>
      <c r="I13" s="9">
        <v>12491596986</v>
      </c>
      <c r="J13" s="9"/>
      <c r="K13" s="9">
        <v>136647378248</v>
      </c>
      <c r="L13" s="9"/>
      <c r="M13" s="9">
        <v>-86504318250</v>
      </c>
      <c r="N13" s="9"/>
      <c r="O13" s="9">
        <v>0</v>
      </c>
      <c r="P13" s="9"/>
      <c r="Q13" s="9">
        <v>50143059998</v>
      </c>
    </row>
    <row r="14" spans="1:17" ht="21" x14ac:dyDescent="0.55000000000000004">
      <c r="A14" s="2" t="s">
        <v>76</v>
      </c>
      <c r="C14" s="9">
        <v>31394199191</v>
      </c>
      <c r="D14" s="9"/>
      <c r="E14" s="9">
        <v>10439412514</v>
      </c>
      <c r="F14" s="9"/>
      <c r="G14" s="9">
        <v>0</v>
      </c>
      <c r="H14" s="9"/>
      <c r="I14" s="9">
        <v>41833611705</v>
      </c>
      <c r="J14" s="9"/>
      <c r="K14" s="9">
        <v>135303785885</v>
      </c>
      <c r="L14" s="9"/>
      <c r="M14" s="9">
        <v>-76720091961</v>
      </c>
      <c r="N14" s="9"/>
      <c r="O14" s="9">
        <v>0</v>
      </c>
      <c r="P14" s="9"/>
      <c r="Q14" s="9">
        <v>58583693924</v>
      </c>
    </row>
    <row r="15" spans="1:17" x14ac:dyDescent="0.45">
      <c r="A15" s="5"/>
      <c r="B15" s="5"/>
      <c r="C15" s="15">
        <f t="shared" ref="C15:Q15" si="0">SUM(C8:C14)</f>
        <v>92176165367</v>
      </c>
      <c r="D15" s="15">
        <f t="shared" si="0"/>
        <v>0</v>
      </c>
      <c r="E15" s="15">
        <f t="shared" si="0"/>
        <v>1609013314</v>
      </c>
      <c r="F15" s="15">
        <f t="shared" si="0"/>
        <v>0</v>
      </c>
      <c r="G15" s="15">
        <f t="shared" si="0"/>
        <v>0</v>
      </c>
      <c r="H15" s="15">
        <f t="shared" si="0"/>
        <v>0</v>
      </c>
      <c r="I15" s="15">
        <f t="shared" si="0"/>
        <v>93785178681</v>
      </c>
      <c r="J15" s="15">
        <f t="shared" si="0"/>
        <v>0</v>
      </c>
      <c r="K15" s="15">
        <f t="shared" si="0"/>
        <v>546598741706</v>
      </c>
      <c r="L15" s="15">
        <f t="shared" si="0"/>
        <v>0</v>
      </c>
      <c r="M15" s="15">
        <f t="shared" si="0"/>
        <v>-120094994336</v>
      </c>
      <c r="N15" s="15">
        <f t="shared" si="0"/>
        <v>0</v>
      </c>
      <c r="O15" s="15">
        <f t="shared" si="0"/>
        <v>5937292661</v>
      </c>
      <c r="P15" s="15">
        <f t="shared" si="0"/>
        <v>0</v>
      </c>
      <c r="Q15" s="15">
        <f t="shared" si="0"/>
        <v>432441040031</v>
      </c>
    </row>
  </sheetData>
  <sheetProtection algorithmName="SHA-512" hashValue="Jrz/COdARXFV7x23eqyO9+0RJpPyBpP9WTXub3GDTlNf/9o6G4uVvnVt3jhE8fyTeBbDR43QmAtsErWIHvuYTQ==" saltValue="B+DtLbNP74YgnT2kASLNL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28"/>
  <sheetViews>
    <sheetView rightToLeft="1" view="pageBreakPreview" zoomScale="80" zoomScaleNormal="100" zoomScaleSheetLayoutView="80" workbookViewId="0">
      <selection activeCell="P16" sqref="P16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21" x14ac:dyDescent="0.45">
      <c r="A6" s="36" t="s">
        <v>210</v>
      </c>
      <c r="B6" s="36" t="s">
        <v>210</v>
      </c>
      <c r="C6" s="36" t="s">
        <v>210</v>
      </c>
      <c r="E6" s="36" t="s">
        <v>137</v>
      </c>
      <c r="F6" s="36" t="s">
        <v>137</v>
      </c>
      <c r="G6" s="36" t="s">
        <v>137</v>
      </c>
      <c r="I6" s="36" t="s">
        <v>138</v>
      </c>
      <c r="J6" s="36" t="s">
        <v>138</v>
      </c>
      <c r="K6" s="36" t="s">
        <v>138</v>
      </c>
    </row>
    <row r="7" spans="1:11" ht="21" x14ac:dyDescent="0.45">
      <c r="A7" s="36" t="s">
        <v>211</v>
      </c>
      <c r="C7" s="36" t="s">
        <v>97</v>
      </c>
      <c r="E7" s="36" t="s">
        <v>212</v>
      </c>
      <c r="G7" s="36" t="s">
        <v>213</v>
      </c>
      <c r="I7" s="36" t="s">
        <v>212</v>
      </c>
      <c r="K7" s="36" t="s">
        <v>213</v>
      </c>
    </row>
    <row r="8" spans="1:11" ht="21" x14ac:dyDescent="0.55000000000000004">
      <c r="A8" s="2" t="s">
        <v>146</v>
      </c>
      <c r="C8" s="1" t="s">
        <v>214</v>
      </c>
      <c r="E8" s="9">
        <v>0</v>
      </c>
      <c r="G8" s="4">
        <f>E8/$E$28</f>
        <v>0</v>
      </c>
      <c r="I8" s="3">
        <v>424906</v>
      </c>
      <c r="K8" s="4">
        <v>0</v>
      </c>
    </row>
    <row r="9" spans="1:11" ht="21" x14ac:dyDescent="0.55000000000000004">
      <c r="A9" s="2" t="s">
        <v>103</v>
      </c>
      <c r="C9" s="1" t="s">
        <v>104</v>
      </c>
      <c r="E9" s="9">
        <v>8275</v>
      </c>
      <c r="G9" s="4">
        <v>0</v>
      </c>
      <c r="I9" s="3">
        <v>3259957</v>
      </c>
      <c r="K9" s="4">
        <v>0</v>
      </c>
    </row>
    <row r="10" spans="1:11" ht="21" x14ac:dyDescent="0.55000000000000004">
      <c r="A10" s="2" t="s">
        <v>147</v>
      </c>
      <c r="C10" s="1" t="s">
        <v>215</v>
      </c>
      <c r="E10" s="9">
        <v>0</v>
      </c>
      <c r="G10" s="4">
        <f t="shared" ref="G10:G15" si="0">E10/$E$28</f>
        <v>0</v>
      </c>
      <c r="I10" s="3">
        <v>32433</v>
      </c>
      <c r="K10" s="4">
        <v>0</v>
      </c>
    </row>
    <row r="11" spans="1:11" ht="21" x14ac:dyDescent="0.55000000000000004">
      <c r="A11" s="2" t="s">
        <v>148</v>
      </c>
      <c r="C11" s="1" t="s">
        <v>216</v>
      </c>
      <c r="E11" s="9">
        <v>0</v>
      </c>
      <c r="G11" s="4">
        <f t="shared" si="0"/>
        <v>0</v>
      </c>
      <c r="I11" s="3">
        <v>24599</v>
      </c>
      <c r="K11" s="4">
        <v>0</v>
      </c>
    </row>
    <row r="12" spans="1:11" ht="21" x14ac:dyDescent="0.55000000000000004">
      <c r="A12" s="2" t="s">
        <v>113</v>
      </c>
      <c r="C12" s="1" t="s">
        <v>217</v>
      </c>
      <c r="E12" s="9">
        <v>0</v>
      </c>
      <c r="G12" s="4">
        <f t="shared" si="0"/>
        <v>0</v>
      </c>
      <c r="I12" s="3">
        <v>6070778146</v>
      </c>
      <c r="K12" s="14">
        <f>(I12/$I$28)*100</f>
        <v>1.6044601391533484</v>
      </c>
    </row>
    <row r="13" spans="1:11" ht="21" x14ac:dyDescent="0.55000000000000004">
      <c r="A13" s="2" t="s">
        <v>110</v>
      </c>
      <c r="C13" s="1" t="s">
        <v>111</v>
      </c>
      <c r="E13" s="9">
        <v>17668</v>
      </c>
      <c r="G13" s="4">
        <v>0</v>
      </c>
      <c r="I13" s="3">
        <v>168458</v>
      </c>
      <c r="K13" s="4">
        <v>0</v>
      </c>
    </row>
    <row r="14" spans="1:11" ht="21" x14ac:dyDescent="0.55000000000000004">
      <c r="A14" s="2" t="s">
        <v>149</v>
      </c>
      <c r="C14" s="1" t="s">
        <v>218</v>
      </c>
      <c r="E14" s="9">
        <v>0</v>
      </c>
      <c r="G14" s="4">
        <f t="shared" si="0"/>
        <v>0</v>
      </c>
      <c r="I14" s="3">
        <v>10121</v>
      </c>
      <c r="K14" s="4">
        <v>0</v>
      </c>
    </row>
    <row r="15" spans="1:11" ht="21" x14ac:dyDescent="0.55000000000000004">
      <c r="A15" s="2" t="s">
        <v>113</v>
      </c>
      <c r="C15" s="1" t="s">
        <v>219</v>
      </c>
      <c r="E15" s="9">
        <v>0</v>
      </c>
      <c r="G15" s="4">
        <f t="shared" si="0"/>
        <v>0</v>
      </c>
      <c r="I15" s="3">
        <v>20566010973</v>
      </c>
      <c r="K15" s="14">
        <f>(I15/$I$28)*100</f>
        <v>5.4354390877075005</v>
      </c>
    </row>
    <row r="16" spans="1:11" ht="21" x14ac:dyDescent="0.55000000000000004">
      <c r="A16" s="2" t="s">
        <v>113</v>
      </c>
      <c r="C16" s="1" t="s">
        <v>114</v>
      </c>
      <c r="E16" s="9">
        <v>187542850</v>
      </c>
      <c r="G16" s="13">
        <f>(E16/$E$28)*100</f>
        <v>0.369804303546309</v>
      </c>
      <c r="I16" s="3">
        <v>205580535</v>
      </c>
      <c r="K16" s="14">
        <f>(I16/$I$28)*100</f>
        <v>5.4333359885775645E-2</v>
      </c>
    </row>
    <row r="17" spans="1:11" ht="21" x14ac:dyDescent="0.55000000000000004">
      <c r="A17" s="2" t="s">
        <v>113</v>
      </c>
      <c r="C17" s="1" t="s">
        <v>116</v>
      </c>
      <c r="E17" s="9">
        <v>88767120</v>
      </c>
      <c r="G17" s="13">
        <f>(E17/$E$28)*100</f>
        <v>0.17503446806642664</v>
      </c>
      <c r="I17" s="3">
        <v>72774315690</v>
      </c>
      <c r="K17" s="14">
        <f>(I17/$I$28)*100</f>
        <v>19.233693913802778</v>
      </c>
    </row>
    <row r="18" spans="1:11" ht="21" x14ac:dyDescent="0.55000000000000004">
      <c r="A18" s="2" t="s">
        <v>113</v>
      </c>
      <c r="C18" s="1" t="s">
        <v>220</v>
      </c>
      <c r="E18" s="9">
        <v>0</v>
      </c>
      <c r="G18" s="4">
        <f t="shared" ref="G18:G19" si="1">E18/$E$28</f>
        <v>0</v>
      </c>
      <c r="I18" s="3">
        <v>1027331511</v>
      </c>
      <c r="K18" s="14">
        <f>(I18/$I$28)*100</f>
        <v>0.27151584516092769</v>
      </c>
    </row>
    <row r="19" spans="1:11" ht="21" x14ac:dyDescent="0.55000000000000004">
      <c r="A19" s="2" t="s">
        <v>113</v>
      </c>
      <c r="C19" s="1" t="s">
        <v>221</v>
      </c>
      <c r="E19" s="9">
        <v>0</v>
      </c>
      <c r="G19" s="4">
        <f t="shared" si="1"/>
        <v>0</v>
      </c>
      <c r="I19" s="3">
        <v>66619178087</v>
      </c>
      <c r="K19" s="14">
        <f>(I19/$I$28)*100</f>
        <v>17.606938216672845</v>
      </c>
    </row>
    <row r="20" spans="1:11" ht="21" x14ac:dyDescent="0.55000000000000004">
      <c r="A20" s="2" t="s">
        <v>119</v>
      </c>
      <c r="C20" s="1" t="s">
        <v>120</v>
      </c>
      <c r="E20" s="9">
        <v>209653</v>
      </c>
      <c r="G20" s="4">
        <v>0</v>
      </c>
      <c r="I20" s="3">
        <v>1888409</v>
      </c>
      <c r="K20" s="4">
        <v>0</v>
      </c>
    </row>
    <row r="21" spans="1:11" ht="21" x14ac:dyDescent="0.55000000000000004">
      <c r="A21" s="2" t="s">
        <v>119</v>
      </c>
      <c r="C21" s="1" t="s">
        <v>122</v>
      </c>
      <c r="E21" s="9">
        <v>777260450</v>
      </c>
      <c r="G21" s="14">
        <f>(E21/$E$28)*100</f>
        <v>1.5326324591224925</v>
      </c>
      <c r="I21" s="3">
        <v>19822082306</v>
      </c>
      <c r="K21" s="14">
        <f t="shared" ref="K21:K27" si="2">(I21/$I$28)*100</f>
        <v>5.2388244422915013</v>
      </c>
    </row>
    <row r="22" spans="1:11" ht="21" x14ac:dyDescent="0.55000000000000004">
      <c r="A22" s="2" t="s">
        <v>103</v>
      </c>
      <c r="C22" s="1" t="s">
        <v>123</v>
      </c>
      <c r="E22" s="3">
        <v>2991780807</v>
      </c>
      <c r="G22" s="14">
        <f t="shared" ref="G22:G27" si="3">(E22/$E$28)*100</f>
        <v>5.8993100387236801</v>
      </c>
      <c r="I22" s="3">
        <v>28404931357</v>
      </c>
      <c r="K22" s="14">
        <f t="shared" si="2"/>
        <v>7.5072056697908414</v>
      </c>
    </row>
    <row r="23" spans="1:11" ht="21" x14ac:dyDescent="0.55000000000000004">
      <c r="A23" s="2" t="s">
        <v>113</v>
      </c>
      <c r="C23" s="1" t="s">
        <v>125</v>
      </c>
      <c r="E23" s="3">
        <v>3629589049</v>
      </c>
      <c r="G23" s="14">
        <f t="shared" si="3"/>
        <v>7.1569651971523056</v>
      </c>
      <c r="I23" s="3">
        <v>39224657536</v>
      </c>
      <c r="K23" s="14">
        <f t="shared" si="2"/>
        <v>10.366776379387229</v>
      </c>
    </row>
    <row r="24" spans="1:11" ht="21" x14ac:dyDescent="0.55000000000000004">
      <c r="A24" s="2" t="s">
        <v>119</v>
      </c>
      <c r="C24" s="1" t="s">
        <v>127</v>
      </c>
      <c r="E24" s="3">
        <v>12586849290</v>
      </c>
      <c r="G24" s="14">
        <f t="shared" si="3"/>
        <v>24.819240165811728</v>
      </c>
      <c r="I24" s="3">
        <v>47946849243</v>
      </c>
      <c r="K24" s="14">
        <f t="shared" si="2"/>
        <v>12.671984802982191</v>
      </c>
    </row>
    <row r="25" spans="1:11" ht="21" x14ac:dyDescent="0.55000000000000004">
      <c r="A25" s="2" t="s">
        <v>103</v>
      </c>
      <c r="C25" s="1" t="s">
        <v>128</v>
      </c>
      <c r="E25" s="3">
        <v>14531506830</v>
      </c>
      <c r="G25" s="14">
        <f t="shared" si="3"/>
        <v>28.653791721447035</v>
      </c>
      <c r="I25" s="3">
        <v>50378086053</v>
      </c>
      <c r="K25" s="14">
        <f t="shared" si="2"/>
        <v>13.314542059510758</v>
      </c>
    </row>
    <row r="26" spans="1:11" ht="21" x14ac:dyDescent="0.55000000000000004">
      <c r="A26" s="2" t="s">
        <v>119</v>
      </c>
      <c r="C26" s="1" t="s">
        <v>129</v>
      </c>
      <c r="E26" s="3">
        <v>4701369840</v>
      </c>
      <c r="G26" s="14">
        <f t="shared" si="3"/>
        <v>9.2703443474108589</v>
      </c>
      <c r="I26" s="3">
        <v>14104109520</v>
      </c>
      <c r="K26" s="14">
        <f t="shared" si="2"/>
        <v>3.7276080559793972</v>
      </c>
    </row>
    <row r="27" spans="1:11" ht="21" x14ac:dyDescent="0.55000000000000004">
      <c r="A27" s="2" t="s">
        <v>131</v>
      </c>
      <c r="C27" s="1" t="s">
        <v>134</v>
      </c>
      <c r="E27" s="3">
        <v>11219178075</v>
      </c>
      <c r="G27" s="14">
        <f t="shared" si="3"/>
        <v>22.122412741340952</v>
      </c>
      <c r="I27" s="3">
        <v>11219178075</v>
      </c>
      <c r="K27" s="14">
        <f t="shared" si="2"/>
        <v>2.9651427844157454</v>
      </c>
    </row>
    <row r="28" spans="1:11" x14ac:dyDescent="0.45">
      <c r="A28" s="5"/>
      <c r="B28" s="5"/>
      <c r="C28" s="5"/>
      <c r="D28" s="5"/>
      <c r="E28" s="15">
        <f>SUM(E8:E27)</f>
        <v>50714079907</v>
      </c>
      <c r="F28" s="5"/>
      <c r="G28" s="15">
        <f>SUM(G8:G27)</f>
        <v>99.999535442621777</v>
      </c>
      <c r="H28" s="5"/>
      <c r="I28" s="6">
        <f>SUM(I8:I27)</f>
        <v>378368897915</v>
      </c>
      <c r="J28" s="5"/>
      <c r="K28" s="15">
        <f>SUM(K8:K27)</f>
        <v>99.998464756740844</v>
      </c>
    </row>
  </sheetData>
  <sheetProtection algorithmName="SHA-512" hashValue="klbBW2R+v3ZyjXqALms/JXO6vUb9PiWB3v0ZsrLqYX+0XLVeiHzpl9MqQ/5YlFa3vZmvfKw4iOGmCD4i+xpuSg==" saltValue="IYFF3qTy5wJlpT63oAV1fg==" spinCount="100000" sheet="1" objects="1" scenarios="1" selectLockedCells="1" autoFilter="0" selectUnlockedCells="1"/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6" orientation="portrait" r:id="rId1"/>
  <ignoredErrors>
    <ignoredError sqref="C8:C2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1"/>
  <sheetViews>
    <sheetView rightToLeft="1" view="pageBreakPreview" zoomScaleNormal="100" zoomScaleSheetLayoutView="100" workbookViewId="0">
      <selection activeCell="C23" sqref="C2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34" t="s">
        <v>0</v>
      </c>
      <c r="B2" s="34"/>
      <c r="C2" s="34"/>
      <c r="D2" s="34"/>
      <c r="E2" s="34"/>
    </row>
    <row r="3" spans="1:5" ht="21" x14ac:dyDescent="0.45">
      <c r="A3" s="34" t="s">
        <v>135</v>
      </c>
      <c r="B3" s="34"/>
      <c r="C3" s="34"/>
      <c r="D3" s="34"/>
      <c r="E3" s="34"/>
    </row>
    <row r="4" spans="1:5" ht="21" x14ac:dyDescent="0.45">
      <c r="A4" s="34" t="s">
        <v>2</v>
      </c>
      <c r="B4" s="34"/>
      <c r="C4" s="34"/>
      <c r="D4" s="34"/>
      <c r="E4" s="34"/>
    </row>
    <row r="6" spans="1:5" ht="21" x14ac:dyDescent="0.45">
      <c r="A6" s="35" t="s">
        <v>222</v>
      </c>
      <c r="C6" s="36" t="s">
        <v>137</v>
      </c>
      <c r="E6" s="36" t="s">
        <v>6</v>
      </c>
    </row>
    <row r="7" spans="1:5" ht="21" x14ac:dyDescent="0.45">
      <c r="A7" s="36" t="s">
        <v>222</v>
      </c>
      <c r="C7" s="36" t="s">
        <v>100</v>
      </c>
      <c r="E7" s="36" t="s">
        <v>100</v>
      </c>
    </row>
    <row r="8" spans="1:5" ht="21" x14ac:dyDescent="0.55000000000000004">
      <c r="A8" s="2" t="s">
        <v>222</v>
      </c>
      <c r="C8" s="21">
        <v>35326192</v>
      </c>
      <c r="D8" s="21"/>
      <c r="E8" s="21">
        <v>41748444</v>
      </c>
    </row>
    <row r="9" spans="1:5" ht="21" x14ac:dyDescent="0.55000000000000004">
      <c r="A9" s="2" t="s">
        <v>223</v>
      </c>
      <c r="C9" s="21">
        <v>0</v>
      </c>
      <c r="D9" s="21"/>
      <c r="E9" s="21">
        <v>84723482</v>
      </c>
    </row>
    <row r="10" spans="1:5" ht="21" x14ac:dyDescent="0.55000000000000004">
      <c r="A10" s="2" t="s">
        <v>224</v>
      </c>
      <c r="C10" s="21">
        <v>0</v>
      </c>
      <c r="D10" s="21"/>
      <c r="E10" s="21">
        <v>0</v>
      </c>
    </row>
    <row r="11" spans="1:5" ht="21" x14ac:dyDescent="0.55000000000000004">
      <c r="A11" s="19" t="s">
        <v>46</v>
      </c>
      <c r="B11" s="5"/>
      <c r="C11" s="6">
        <v>35326192</v>
      </c>
      <c r="D11" s="5"/>
      <c r="E11" s="6">
        <v>126471926</v>
      </c>
    </row>
  </sheetData>
  <sheetProtection algorithmName="SHA-512" hashValue="i7ZaJPc7g4EM+hEoHMNsDgTrJE/7X4R8U4N/0IztcRqeuxUgE7xHBCdv4G0YHl9HODRo+7vbiNIGoq/+olYO8A==" saltValue="x9vG4+enM7C4FKbDFuqhEg==" spinCount="100000" sheet="1" objects="1" scenarios="1" selectLockedCells="1" autoFilter="0" selectUnlockedCells="1"/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view="pageBreakPreview" zoomScale="110" zoomScaleNormal="100" zoomScaleSheetLayoutView="110" workbookViewId="0">
      <selection activeCell="G20" sqref="G20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6.5703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34" t="s">
        <v>0</v>
      </c>
      <c r="B2" s="34"/>
      <c r="C2" s="34"/>
      <c r="D2" s="34"/>
      <c r="E2" s="34"/>
      <c r="F2" s="34"/>
      <c r="G2" s="34"/>
    </row>
    <row r="3" spans="1:7" ht="21" x14ac:dyDescent="0.45">
      <c r="A3" s="34" t="s">
        <v>135</v>
      </c>
      <c r="B3" s="34"/>
      <c r="C3" s="34"/>
      <c r="D3" s="34"/>
      <c r="E3" s="34"/>
      <c r="F3" s="34"/>
      <c r="G3" s="34"/>
    </row>
    <row r="4" spans="1:7" ht="21" x14ac:dyDescent="0.45">
      <c r="A4" s="34" t="s">
        <v>2</v>
      </c>
      <c r="B4" s="34"/>
      <c r="C4" s="34"/>
      <c r="D4" s="34"/>
      <c r="E4" s="34"/>
      <c r="F4" s="34"/>
      <c r="G4" s="34"/>
    </row>
    <row r="6" spans="1:7" ht="21" x14ac:dyDescent="0.45">
      <c r="A6" s="36" t="s">
        <v>139</v>
      </c>
      <c r="C6" s="36" t="s">
        <v>100</v>
      </c>
      <c r="E6" s="36" t="s">
        <v>207</v>
      </c>
      <c r="G6" s="36" t="s">
        <v>13</v>
      </c>
    </row>
    <row r="7" spans="1:7" ht="21" x14ac:dyDescent="0.55000000000000004">
      <c r="A7" s="2" t="s">
        <v>225</v>
      </c>
      <c r="C7" s="3">
        <v>8284122774</v>
      </c>
      <c r="E7" s="8">
        <f>(C7/$C$10)*100</f>
        <v>5.4221360334811983</v>
      </c>
      <c r="G7" s="14">
        <f>(C7/سهام!AA8)*100</f>
        <v>0.10778340392390098</v>
      </c>
    </row>
    <row r="8" spans="1:7" ht="21" x14ac:dyDescent="0.55000000000000004">
      <c r="A8" s="2" t="s">
        <v>226</v>
      </c>
      <c r="C8" s="3">
        <v>93785178681</v>
      </c>
      <c r="E8" s="8">
        <f t="shared" ref="E8:E9" si="0">(C8/$C$10)*100</f>
        <v>61.38441095159979</v>
      </c>
      <c r="G8" s="14">
        <f>(C8/سهام!AA8)*100</f>
        <v>1.220224044430543</v>
      </c>
    </row>
    <row r="9" spans="1:7" ht="21" x14ac:dyDescent="0.55000000000000004">
      <c r="A9" s="2" t="s">
        <v>227</v>
      </c>
      <c r="C9" s="3">
        <v>50714079907</v>
      </c>
      <c r="E9" s="8">
        <f t="shared" si="0"/>
        <v>33.193453014919008</v>
      </c>
      <c r="G9" s="14">
        <f>(C9/سهام!AA8)*100</f>
        <v>0.65983282821457279</v>
      </c>
    </row>
    <row r="10" spans="1:7" x14ac:dyDescent="0.45">
      <c r="A10" s="5"/>
      <c r="B10" s="5"/>
      <c r="C10" s="6">
        <f>SUM(C7:C9)</f>
        <v>152783381362</v>
      </c>
      <c r="D10" s="5"/>
      <c r="E10" s="6">
        <f>SUM(E7:E9)</f>
        <v>100</v>
      </c>
      <c r="F10" s="5"/>
      <c r="G10" s="20">
        <f>SUM(G7:G9)</f>
        <v>1.9878402765690169</v>
      </c>
    </row>
  </sheetData>
  <sheetProtection algorithmName="SHA-512" hashValue="eSlyuz7P/3Cj28w43IUwoZ37BxuL1CdJtpt1PqhqyBtk2fSNKZEfII3qxFMzGvCW7hvgbkph8Tu1SOSkwQxDuw==" saltValue="Q88h+KCPKTHw9CwSzzN3Nw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F9 F7 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2"/>
  <sheetViews>
    <sheetView rightToLeft="1" view="pageBreakPreview" zoomScale="60" zoomScaleNormal="100" workbookViewId="0">
      <selection activeCell="I27" sqref="I27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5703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ht="21" x14ac:dyDescent="0.45">
      <c r="A6" s="35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H6" s="36" t="s">
        <v>4</v>
      </c>
      <c r="I6" s="36" t="s">
        <v>4</v>
      </c>
      <c r="K6" s="36" t="s">
        <v>6</v>
      </c>
      <c r="L6" s="36" t="s">
        <v>6</v>
      </c>
      <c r="M6" s="36" t="s">
        <v>6</v>
      </c>
      <c r="N6" s="36" t="s">
        <v>6</v>
      </c>
      <c r="O6" s="36" t="s">
        <v>6</v>
      </c>
      <c r="P6" s="36" t="s">
        <v>6</v>
      </c>
      <c r="Q6" s="36" t="s">
        <v>6</v>
      </c>
    </row>
    <row r="7" spans="1:17" ht="21" x14ac:dyDescent="0.45">
      <c r="A7" s="36" t="s">
        <v>3</v>
      </c>
      <c r="C7" s="36" t="s">
        <v>32</v>
      </c>
      <c r="E7" s="36" t="s">
        <v>33</v>
      </c>
      <c r="G7" s="36" t="s">
        <v>34</v>
      </c>
      <c r="I7" s="36" t="s">
        <v>35</v>
      </c>
      <c r="K7" s="36" t="s">
        <v>32</v>
      </c>
      <c r="M7" s="36" t="s">
        <v>33</v>
      </c>
      <c r="O7" s="36" t="s">
        <v>34</v>
      </c>
      <c r="Q7" s="36" t="s">
        <v>35</v>
      </c>
    </row>
    <row r="8" spans="1:17" ht="21" x14ac:dyDescent="0.55000000000000004">
      <c r="A8" s="2" t="s">
        <v>36</v>
      </c>
      <c r="C8" s="3">
        <v>15000000</v>
      </c>
      <c r="E8" s="3">
        <v>4433</v>
      </c>
      <c r="G8" s="1" t="s">
        <v>37</v>
      </c>
      <c r="I8" s="10">
        <v>0.182086747039932</v>
      </c>
      <c r="K8" s="3">
        <v>15000000</v>
      </c>
      <c r="M8" s="3">
        <v>4433</v>
      </c>
      <c r="O8" s="1" t="s">
        <v>37</v>
      </c>
      <c r="Q8" s="4">
        <v>0.182086747039932</v>
      </c>
    </row>
    <row r="9" spans="1:17" ht="21" x14ac:dyDescent="0.55000000000000004">
      <c r="A9" s="2" t="s">
        <v>38</v>
      </c>
      <c r="C9" s="3">
        <v>32085561</v>
      </c>
      <c r="E9" s="3">
        <v>2103</v>
      </c>
      <c r="G9" s="1" t="s">
        <v>39</v>
      </c>
      <c r="I9" s="10">
        <v>0.24187411793243299</v>
      </c>
      <c r="K9" s="3">
        <v>32085561</v>
      </c>
      <c r="M9" s="3">
        <v>2103</v>
      </c>
      <c r="O9" s="1" t="s">
        <v>39</v>
      </c>
      <c r="Q9" s="4">
        <v>0.24187411793243299</v>
      </c>
    </row>
    <row r="10" spans="1:17" ht="21" x14ac:dyDescent="0.55000000000000004">
      <c r="A10" s="2" t="s">
        <v>40</v>
      </c>
      <c r="C10" s="3">
        <v>4000000</v>
      </c>
      <c r="E10" s="3">
        <v>15741</v>
      </c>
      <c r="G10" s="1" t="s">
        <v>41</v>
      </c>
      <c r="I10" s="10">
        <v>0.30150383398490199</v>
      </c>
      <c r="K10" s="3">
        <v>4000000</v>
      </c>
      <c r="M10" s="3">
        <v>15741</v>
      </c>
      <c r="O10" s="1" t="s">
        <v>41</v>
      </c>
      <c r="Q10" s="4">
        <v>0.30150383398490199</v>
      </c>
    </row>
    <row r="11" spans="1:17" ht="21" x14ac:dyDescent="0.55000000000000004">
      <c r="A11" s="2" t="s">
        <v>42</v>
      </c>
      <c r="C11" s="3">
        <v>54931697</v>
      </c>
      <c r="E11" s="3">
        <v>8862</v>
      </c>
      <c r="G11" s="1" t="s">
        <v>43</v>
      </c>
      <c r="I11" s="10">
        <v>0.26626059977566002</v>
      </c>
      <c r="K11" s="3">
        <v>54931697</v>
      </c>
      <c r="M11" s="3">
        <v>8862</v>
      </c>
      <c r="O11" s="1" t="s">
        <v>43</v>
      </c>
      <c r="Q11" s="4">
        <v>0.26626059977566002</v>
      </c>
    </row>
    <row r="12" spans="1:17" ht="21" x14ac:dyDescent="0.55000000000000004">
      <c r="A12" s="2" t="s">
        <v>44</v>
      </c>
      <c r="C12" s="3">
        <v>8999997</v>
      </c>
      <c r="E12" s="3">
        <v>2635</v>
      </c>
      <c r="G12" s="1" t="s">
        <v>45</v>
      </c>
      <c r="I12" s="10">
        <v>0</v>
      </c>
      <c r="K12" s="4">
        <v>0</v>
      </c>
      <c r="L12" s="4"/>
      <c r="M12" s="4">
        <v>0</v>
      </c>
      <c r="N12" s="4"/>
      <c r="O12" s="4" t="s">
        <v>46</v>
      </c>
      <c r="Q12" s="4">
        <v>0</v>
      </c>
    </row>
    <row r="13" spans="1:17" ht="21" x14ac:dyDescent="0.55000000000000004">
      <c r="A13" s="2" t="s">
        <v>47</v>
      </c>
      <c r="C13" s="3">
        <v>10000000</v>
      </c>
      <c r="E13" s="3">
        <v>7194</v>
      </c>
      <c r="G13" s="1" t="s">
        <v>48</v>
      </c>
      <c r="I13" s="10">
        <v>0.20853517438667499</v>
      </c>
      <c r="K13" s="3">
        <v>10000000</v>
      </c>
      <c r="M13" s="3">
        <v>7194</v>
      </c>
      <c r="O13" s="1" t="s">
        <v>48</v>
      </c>
      <c r="Q13" s="4">
        <v>0.20853517438667499</v>
      </c>
    </row>
    <row r="14" spans="1:17" ht="21" x14ac:dyDescent="0.55000000000000004">
      <c r="A14" s="2" t="s">
        <v>49</v>
      </c>
      <c r="C14" s="3">
        <v>44750</v>
      </c>
      <c r="E14" s="3">
        <v>5350</v>
      </c>
      <c r="G14" s="1" t="s">
        <v>50</v>
      </c>
      <c r="I14" s="10">
        <v>0</v>
      </c>
      <c r="K14" s="3">
        <v>44750</v>
      </c>
      <c r="M14" s="3">
        <v>5350</v>
      </c>
      <c r="O14" s="1" t="s">
        <v>50</v>
      </c>
      <c r="Q14" s="4">
        <v>0</v>
      </c>
    </row>
    <row r="15" spans="1:17" ht="21" x14ac:dyDescent="0.55000000000000004">
      <c r="A15" s="2" t="s">
        <v>51</v>
      </c>
      <c r="C15" s="3">
        <v>5000000</v>
      </c>
      <c r="E15" s="3">
        <v>17252</v>
      </c>
      <c r="G15" s="1" t="s">
        <v>52</v>
      </c>
      <c r="I15" s="10">
        <v>0.24269507702024101</v>
      </c>
      <c r="K15" s="3">
        <v>5000000</v>
      </c>
      <c r="M15" s="3">
        <v>17252</v>
      </c>
      <c r="O15" s="1" t="s">
        <v>52</v>
      </c>
      <c r="Q15" s="4">
        <v>0.24269507702024101</v>
      </c>
    </row>
    <row r="16" spans="1:17" ht="21" x14ac:dyDescent="0.55000000000000004">
      <c r="A16" s="2" t="s">
        <v>53</v>
      </c>
      <c r="C16" s="3">
        <v>85000</v>
      </c>
      <c r="E16" s="3">
        <v>6620</v>
      </c>
      <c r="G16" s="1" t="s">
        <v>54</v>
      </c>
      <c r="I16" s="10">
        <v>0</v>
      </c>
      <c r="K16" s="3">
        <v>85000</v>
      </c>
      <c r="M16" s="3">
        <v>6620</v>
      </c>
      <c r="O16" s="1" t="s">
        <v>54</v>
      </c>
      <c r="Q16" s="4">
        <v>0</v>
      </c>
    </row>
    <row r="17" spans="1:17" ht="21" x14ac:dyDescent="0.55000000000000004">
      <c r="A17" s="2" t="s">
        <v>55</v>
      </c>
      <c r="C17" s="3">
        <v>1362500</v>
      </c>
      <c r="E17" s="3">
        <v>1608</v>
      </c>
      <c r="G17" s="1" t="s">
        <v>56</v>
      </c>
      <c r="I17" s="10">
        <v>0</v>
      </c>
      <c r="K17" s="3">
        <v>1362500</v>
      </c>
      <c r="M17" s="3">
        <v>1608</v>
      </c>
      <c r="O17" s="1" t="s">
        <v>56</v>
      </c>
      <c r="Q17" s="4">
        <v>0</v>
      </c>
    </row>
    <row r="18" spans="1:17" ht="21" x14ac:dyDescent="0.55000000000000004">
      <c r="A18" s="2" t="s">
        <v>57</v>
      </c>
      <c r="C18" s="3">
        <v>20000000</v>
      </c>
      <c r="E18" s="3">
        <v>3216</v>
      </c>
      <c r="G18" s="1" t="s">
        <v>58</v>
      </c>
      <c r="I18" s="10">
        <v>0.15458940482125899</v>
      </c>
      <c r="K18" s="3">
        <v>20000000</v>
      </c>
      <c r="M18" s="3">
        <v>3216</v>
      </c>
      <c r="O18" s="1" t="s">
        <v>58</v>
      </c>
      <c r="Q18" s="4">
        <v>0.15458940482125899</v>
      </c>
    </row>
    <row r="19" spans="1:17" ht="21" x14ac:dyDescent="0.55000000000000004">
      <c r="A19" s="2" t="s">
        <v>59</v>
      </c>
      <c r="C19" s="3">
        <v>20450168</v>
      </c>
      <c r="E19" s="3">
        <v>551</v>
      </c>
      <c r="G19" s="1" t="s">
        <v>60</v>
      </c>
      <c r="I19" s="10">
        <v>0</v>
      </c>
      <c r="K19" s="4">
        <v>0</v>
      </c>
      <c r="L19" s="4"/>
      <c r="M19" s="4">
        <v>0</v>
      </c>
      <c r="O19" s="1" t="s">
        <v>46</v>
      </c>
      <c r="Q19" s="4">
        <v>0</v>
      </c>
    </row>
    <row r="20" spans="1:17" ht="21" x14ac:dyDescent="0.55000000000000004">
      <c r="A20" s="2" t="s">
        <v>61</v>
      </c>
      <c r="C20" s="3">
        <v>40000000</v>
      </c>
      <c r="E20" s="3">
        <v>1506</v>
      </c>
      <c r="G20" s="1" t="s">
        <v>62</v>
      </c>
      <c r="I20" s="10">
        <v>8.4810916580003504E-2</v>
      </c>
      <c r="K20" s="3">
        <v>40000000</v>
      </c>
      <c r="M20" s="3">
        <v>1506</v>
      </c>
      <c r="O20" s="1" t="s">
        <v>62</v>
      </c>
      <c r="Q20" s="4">
        <v>8.4810916580003504E-2</v>
      </c>
    </row>
    <row r="21" spans="1:17" ht="21" x14ac:dyDescent="0.55000000000000004">
      <c r="A21" s="2" t="s">
        <v>63</v>
      </c>
      <c r="C21" s="3">
        <v>15000000</v>
      </c>
      <c r="E21" s="3">
        <v>4256</v>
      </c>
      <c r="G21" s="1" t="s">
        <v>37</v>
      </c>
      <c r="I21" s="10">
        <v>0.18014756005263699</v>
      </c>
      <c r="K21" s="3">
        <v>15000000</v>
      </c>
      <c r="M21" s="3">
        <v>4256</v>
      </c>
      <c r="O21" s="1" t="s">
        <v>37</v>
      </c>
      <c r="Q21" s="4">
        <v>0.18014756005263699</v>
      </c>
    </row>
    <row r="22" spans="1:17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1"/>
    </row>
  </sheetData>
  <sheetProtection algorithmName="SHA-512" hashValue="R2H3kc/oMgwMhwicGfMwsJdA8hONn7H43Sw1dECU1Lgx29D4HxA+yPz/1XHZybjH2ft8PKTD12GP3Zx551TcLg==" saltValue="ea/hdc50+XlKtlkLb4O9yA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4"/>
  <sheetViews>
    <sheetView rightToLeft="1" view="pageBreakPreview" zoomScale="60" zoomScaleNormal="100" workbookViewId="0">
      <selection activeCell="AG27" sqref="AG27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1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0.570312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17" style="1" bestFit="1" customWidth="1"/>
    <col min="32" max="32" width="1" style="1" customWidth="1"/>
    <col min="33" max="33" width="19.140625" style="1" bestFit="1" customWidth="1"/>
    <col min="34" max="34" width="1" style="1" customWidth="1"/>
    <col min="35" max="35" width="19.140625" style="1" bestFit="1" customWidth="1"/>
    <col min="36" max="36" width="1" style="1" customWidth="1"/>
    <col min="37" max="37" width="26" style="1" bestFit="1" customWidth="1"/>
    <col min="38" max="38" width="1" style="1" customWidth="1"/>
    <col min="39" max="39" width="8" style="1" bestFit="1" customWidth="1"/>
    <col min="40" max="16384" width="9.140625" style="1"/>
  </cols>
  <sheetData>
    <row r="2" spans="1:39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9" ht="21" x14ac:dyDescent="0.4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9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6" spans="1:39" ht="21" x14ac:dyDescent="0.45">
      <c r="A6" s="36" t="s">
        <v>64</v>
      </c>
      <c r="B6" s="36" t="s">
        <v>64</v>
      </c>
      <c r="C6" s="36" t="s">
        <v>64</v>
      </c>
      <c r="D6" s="36" t="s">
        <v>64</v>
      </c>
      <c r="E6" s="36" t="s">
        <v>64</v>
      </c>
      <c r="F6" s="36" t="s">
        <v>64</v>
      </c>
      <c r="G6" s="36" t="s">
        <v>64</v>
      </c>
      <c r="H6" s="36" t="s">
        <v>64</v>
      </c>
      <c r="I6" s="36" t="s">
        <v>64</v>
      </c>
      <c r="J6" s="36" t="s">
        <v>64</v>
      </c>
      <c r="K6" s="36" t="s">
        <v>64</v>
      </c>
      <c r="L6" s="36" t="s">
        <v>64</v>
      </c>
      <c r="M6" s="36" t="s">
        <v>64</v>
      </c>
      <c r="O6" s="36" t="s">
        <v>4</v>
      </c>
      <c r="P6" s="36" t="s">
        <v>4</v>
      </c>
      <c r="Q6" s="36" t="s">
        <v>4</v>
      </c>
      <c r="R6" s="36" t="s">
        <v>4</v>
      </c>
      <c r="S6" s="36" t="s">
        <v>4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9" ht="21" x14ac:dyDescent="0.45">
      <c r="A7" s="35" t="s">
        <v>65</v>
      </c>
      <c r="C7" s="35" t="s">
        <v>66</v>
      </c>
      <c r="E7" s="35" t="s">
        <v>67</v>
      </c>
      <c r="G7" s="35" t="s">
        <v>68</v>
      </c>
      <c r="I7" s="35" t="s">
        <v>69</v>
      </c>
      <c r="K7" s="35" t="s">
        <v>70</v>
      </c>
      <c r="M7" s="35" t="s">
        <v>35</v>
      </c>
      <c r="O7" s="35" t="s">
        <v>7</v>
      </c>
      <c r="Q7" s="35" t="s">
        <v>8</v>
      </c>
      <c r="S7" s="35" t="s">
        <v>9</v>
      </c>
      <c r="U7" s="36" t="s">
        <v>10</v>
      </c>
      <c r="V7" s="36" t="s">
        <v>10</v>
      </c>
      <c r="W7" s="36" t="s">
        <v>10</v>
      </c>
      <c r="Y7" s="36" t="s">
        <v>11</v>
      </c>
      <c r="Z7" s="36" t="s">
        <v>11</v>
      </c>
      <c r="AA7" s="36" t="s">
        <v>11</v>
      </c>
      <c r="AC7" s="35" t="s">
        <v>7</v>
      </c>
      <c r="AE7" s="35" t="s">
        <v>71</v>
      </c>
      <c r="AG7" s="35" t="s">
        <v>8</v>
      </c>
      <c r="AI7" s="35" t="s">
        <v>9</v>
      </c>
      <c r="AK7" s="35" t="s">
        <v>13</v>
      </c>
    </row>
    <row r="8" spans="1:39" ht="21" x14ac:dyDescent="0.45">
      <c r="A8" s="36" t="s">
        <v>65</v>
      </c>
      <c r="C8" s="36" t="s">
        <v>66</v>
      </c>
      <c r="E8" s="36" t="s">
        <v>67</v>
      </c>
      <c r="G8" s="36" t="s">
        <v>68</v>
      </c>
      <c r="I8" s="36" t="s">
        <v>69</v>
      </c>
      <c r="K8" s="36" t="s">
        <v>70</v>
      </c>
      <c r="M8" s="36" t="s">
        <v>35</v>
      </c>
      <c r="O8" s="36" t="s">
        <v>7</v>
      </c>
      <c r="Q8" s="36" t="s">
        <v>8</v>
      </c>
      <c r="S8" s="36" t="s">
        <v>9</v>
      </c>
      <c r="U8" s="36" t="s">
        <v>7</v>
      </c>
      <c r="W8" s="36" t="s">
        <v>8</v>
      </c>
      <c r="Y8" s="36" t="s">
        <v>7</v>
      </c>
      <c r="AA8" s="36" t="s">
        <v>14</v>
      </c>
      <c r="AC8" s="36" t="s">
        <v>7</v>
      </c>
      <c r="AE8" s="36" t="s">
        <v>71</v>
      </c>
      <c r="AG8" s="36" t="s">
        <v>8</v>
      </c>
      <c r="AI8" s="36" t="s">
        <v>9</v>
      </c>
      <c r="AK8" s="36" t="s">
        <v>13</v>
      </c>
    </row>
    <row r="9" spans="1:39" ht="21" x14ac:dyDescent="0.55000000000000004">
      <c r="A9" s="2" t="s">
        <v>72</v>
      </c>
      <c r="C9" s="1" t="s">
        <v>73</v>
      </c>
      <c r="E9" s="1" t="s">
        <v>73</v>
      </c>
      <c r="G9" s="1" t="s">
        <v>74</v>
      </c>
      <c r="I9" s="1" t="s">
        <v>75</v>
      </c>
      <c r="K9" s="3">
        <v>18</v>
      </c>
      <c r="M9" s="3">
        <v>18</v>
      </c>
      <c r="O9" s="3">
        <v>824000</v>
      </c>
      <c r="Q9" s="3">
        <v>791088353075</v>
      </c>
      <c r="S9" s="3">
        <v>823850650000</v>
      </c>
      <c r="U9" s="4">
        <v>0</v>
      </c>
      <c r="V9" s="4"/>
      <c r="W9" s="4">
        <v>0</v>
      </c>
      <c r="X9" s="4"/>
      <c r="Y9" s="4">
        <v>0</v>
      </c>
      <c r="Z9" s="4"/>
      <c r="AA9" s="4">
        <v>0</v>
      </c>
      <c r="AC9" s="3">
        <v>824000</v>
      </c>
      <c r="AE9" s="3">
        <v>985000</v>
      </c>
      <c r="AG9" s="3">
        <v>791088353075</v>
      </c>
      <c r="AI9" s="3">
        <v>811492890250</v>
      </c>
      <c r="AK9" s="1">
        <v>10.56</v>
      </c>
      <c r="AM9" s="14">
        <f>(AI9/سهام!$AA$8)*100</f>
        <v>10.55820493700346</v>
      </c>
    </row>
    <row r="10" spans="1:39" ht="21" x14ac:dyDescent="0.55000000000000004">
      <c r="A10" s="2" t="s">
        <v>76</v>
      </c>
      <c r="C10" s="1" t="s">
        <v>73</v>
      </c>
      <c r="E10" s="1" t="s">
        <v>73</v>
      </c>
      <c r="G10" s="1" t="s">
        <v>77</v>
      </c>
      <c r="I10" s="1" t="s">
        <v>78</v>
      </c>
      <c r="K10" s="3">
        <v>16</v>
      </c>
      <c r="M10" s="3">
        <v>16</v>
      </c>
      <c r="O10" s="3">
        <v>913500</v>
      </c>
      <c r="Q10" s="3">
        <v>913702443702</v>
      </c>
      <c r="S10" s="3">
        <v>883714992620</v>
      </c>
      <c r="U10" s="4">
        <v>0</v>
      </c>
      <c r="V10" s="4"/>
      <c r="W10" s="4">
        <v>0</v>
      </c>
      <c r="X10" s="4"/>
      <c r="Y10" s="4">
        <v>0</v>
      </c>
      <c r="Z10" s="4"/>
      <c r="AA10" s="4">
        <v>0</v>
      </c>
      <c r="AC10" s="3">
        <v>913500</v>
      </c>
      <c r="AE10" s="3">
        <v>979000</v>
      </c>
      <c r="AG10" s="3">
        <v>913702443702</v>
      </c>
      <c r="AI10" s="3">
        <v>894154405134</v>
      </c>
      <c r="AK10" s="1">
        <v>11.63</v>
      </c>
      <c r="AM10" s="14">
        <f>(AI10/سهام!$AA$8)*100</f>
        <v>11.63370076085419</v>
      </c>
    </row>
    <row r="11" spans="1:39" ht="21" x14ac:dyDescent="0.55000000000000004">
      <c r="A11" s="2" t="s">
        <v>79</v>
      </c>
      <c r="C11" s="1" t="s">
        <v>73</v>
      </c>
      <c r="E11" s="1" t="s">
        <v>73</v>
      </c>
      <c r="G11" s="1" t="s">
        <v>80</v>
      </c>
      <c r="I11" s="1" t="s">
        <v>81</v>
      </c>
      <c r="K11" s="3">
        <v>20.5</v>
      </c>
      <c r="M11" s="3">
        <v>20.5</v>
      </c>
      <c r="O11" s="3">
        <v>2100000</v>
      </c>
      <c r="Q11" s="3">
        <v>2003959482000</v>
      </c>
      <c r="S11" s="3">
        <v>2043601530075</v>
      </c>
      <c r="U11" s="4">
        <v>0</v>
      </c>
      <c r="V11" s="4"/>
      <c r="W11" s="4">
        <v>0</v>
      </c>
      <c r="X11" s="4"/>
      <c r="Y11" s="4">
        <v>0</v>
      </c>
      <c r="Z11" s="4"/>
      <c r="AA11" s="4">
        <v>0</v>
      </c>
      <c r="AC11" s="3">
        <v>2100000</v>
      </c>
      <c r="AE11" s="3">
        <v>975000</v>
      </c>
      <c r="AG11" s="3">
        <v>2003959482000</v>
      </c>
      <c r="AI11" s="3">
        <v>2047128890625</v>
      </c>
      <c r="AK11" s="1">
        <v>26.63</v>
      </c>
      <c r="AM11" s="14">
        <f>(AI11/سهام!$AA$8)*100</f>
        <v>26.634868425058627</v>
      </c>
    </row>
    <row r="12" spans="1:39" ht="21" x14ac:dyDescent="0.55000000000000004">
      <c r="A12" s="2" t="s">
        <v>82</v>
      </c>
      <c r="C12" s="1" t="s">
        <v>73</v>
      </c>
      <c r="E12" s="1" t="s">
        <v>73</v>
      </c>
      <c r="G12" s="1" t="s">
        <v>83</v>
      </c>
      <c r="I12" s="1" t="s">
        <v>84</v>
      </c>
      <c r="K12" s="3">
        <v>18</v>
      </c>
      <c r="M12" s="3">
        <v>18</v>
      </c>
      <c r="O12" s="3">
        <v>1000</v>
      </c>
      <c r="Q12" s="3">
        <v>1000181250</v>
      </c>
      <c r="S12" s="3">
        <v>979822375</v>
      </c>
      <c r="U12" s="4">
        <v>0</v>
      </c>
      <c r="V12" s="4"/>
      <c r="W12" s="4">
        <v>0</v>
      </c>
      <c r="X12" s="4"/>
      <c r="Y12" s="4">
        <v>0</v>
      </c>
      <c r="Z12" s="4"/>
      <c r="AA12" s="4">
        <v>0</v>
      </c>
      <c r="AC12" s="3">
        <v>1000</v>
      </c>
      <c r="AE12" s="3">
        <v>980000</v>
      </c>
      <c r="AG12" s="3">
        <v>1000181250</v>
      </c>
      <c r="AI12" s="3">
        <v>979822375</v>
      </c>
      <c r="AK12" s="1">
        <v>0.01</v>
      </c>
      <c r="AM12" s="14">
        <f>(AI12/سهام!$AA$8)*100</f>
        <v>1.2748313092335754E-2</v>
      </c>
    </row>
    <row r="13" spans="1:39" ht="21" x14ac:dyDescent="0.55000000000000004">
      <c r="A13" s="2" t="s">
        <v>85</v>
      </c>
      <c r="C13" s="1" t="s">
        <v>73</v>
      </c>
      <c r="E13" s="1" t="s">
        <v>73</v>
      </c>
      <c r="G13" s="1" t="s">
        <v>86</v>
      </c>
      <c r="I13" s="1" t="s">
        <v>87</v>
      </c>
      <c r="K13" s="3">
        <v>18</v>
      </c>
      <c r="M13" s="3">
        <v>18</v>
      </c>
      <c r="O13" s="3">
        <v>20000</v>
      </c>
      <c r="Q13" s="3">
        <v>20003625000</v>
      </c>
      <c r="S13" s="3">
        <v>19996375000</v>
      </c>
      <c r="U13" s="4">
        <v>0</v>
      </c>
      <c r="V13" s="4"/>
      <c r="W13" s="4">
        <v>0</v>
      </c>
      <c r="X13" s="4"/>
      <c r="Y13" s="4">
        <v>0</v>
      </c>
      <c r="Z13" s="4"/>
      <c r="AA13" s="4">
        <v>0</v>
      </c>
      <c r="AC13" s="3">
        <v>20000</v>
      </c>
      <c r="AE13" s="3">
        <v>1000000</v>
      </c>
      <c r="AG13" s="3">
        <v>20003625000</v>
      </c>
      <c r="AI13" s="3">
        <v>19996375000</v>
      </c>
      <c r="AK13" s="1">
        <v>0.26</v>
      </c>
      <c r="AM13" s="14">
        <f>(AI13/سهام!$AA$8)*100</f>
        <v>0.2601696549456276</v>
      </c>
    </row>
    <row r="14" spans="1:39" x14ac:dyDescent="0.4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>
        <f>SUM(Q9:Q13)</f>
        <v>3729754085027</v>
      </c>
      <c r="R14" s="5"/>
      <c r="S14" s="6">
        <f>SUM(S9:S13)</f>
        <v>3772143370070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6">
        <f>SUM(AG9:AG13)</f>
        <v>3729754085027</v>
      </c>
      <c r="AH14" s="5"/>
      <c r="AI14" s="6">
        <f>SUM(AI9:AI13)</f>
        <v>3773752383384</v>
      </c>
      <c r="AJ14" s="5"/>
      <c r="AK14" s="5"/>
    </row>
  </sheetData>
  <sheetProtection algorithmName="SHA-512" hashValue="Zr4nqBqb4wyoF0QBaSLTjWUVYQmdrrWgViBvMLBqsiGt/1QlmXXQyU67uj+SiVmo90/eJgj63b8cRrSDOMjLlw==" saltValue="fOQrBQ6jJaH2Cs6OHKHFFg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rightToLeft="1" view="pageBreakPreview" zoomScale="90" zoomScaleNormal="100" zoomScaleSheetLayoutView="90" workbookViewId="0">
      <selection activeCell="K20" sqref="K20"/>
    </sheetView>
  </sheetViews>
  <sheetFormatPr defaultRowHeight="18.75" x14ac:dyDescent="0.45"/>
  <cols>
    <col min="1" max="1" width="22.8554687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1" x14ac:dyDescent="0.4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21" x14ac:dyDescent="0.45">
      <c r="A6" s="35" t="s">
        <v>3</v>
      </c>
      <c r="C6" s="36" t="s">
        <v>6</v>
      </c>
      <c r="D6" s="36" t="s">
        <v>6</v>
      </c>
      <c r="E6" s="36" t="s">
        <v>6</v>
      </c>
      <c r="F6" s="36" t="s">
        <v>6</v>
      </c>
      <c r="G6" s="36" t="s">
        <v>6</v>
      </c>
      <c r="H6" s="36" t="s">
        <v>6</v>
      </c>
      <c r="I6" s="36" t="s">
        <v>6</v>
      </c>
      <c r="J6" s="36" t="s">
        <v>6</v>
      </c>
      <c r="K6" s="36" t="s">
        <v>6</v>
      </c>
      <c r="L6" s="36" t="s">
        <v>6</v>
      </c>
      <c r="M6" s="36" t="s">
        <v>6</v>
      </c>
    </row>
    <row r="7" spans="1:13" ht="21" x14ac:dyDescent="0.45">
      <c r="A7" s="36" t="s">
        <v>3</v>
      </c>
      <c r="C7" s="36" t="s">
        <v>7</v>
      </c>
      <c r="E7" s="36" t="s">
        <v>88</v>
      </c>
      <c r="G7" s="36" t="s">
        <v>89</v>
      </c>
      <c r="I7" s="36" t="s">
        <v>90</v>
      </c>
      <c r="K7" s="36" t="s">
        <v>91</v>
      </c>
      <c r="M7" s="36" t="s">
        <v>92</v>
      </c>
    </row>
    <row r="8" spans="1:13" ht="21" x14ac:dyDescent="0.55000000000000004">
      <c r="A8" s="2" t="s">
        <v>76</v>
      </c>
      <c r="C8" s="3">
        <v>913500</v>
      </c>
      <c r="E8" s="3">
        <v>967570</v>
      </c>
      <c r="G8" s="3">
        <v>979000</v>
      </c>
      <c r="I8" s="12">
        <v>1.18</v>
      </c>
      <c r="K8" s="3">
        <v>894316500000</v>
      </c>
      <c r="M8" s="1" t="s">
        <v>93</v>
      </c>
    </row>
    <row r="9" spans="1:13" ht="21" x14ac:dyDescent="0.55000000000000004">
      <c r="A9" s="2" t="s">
        <v>72</v>
      </c>
      <c r="C9" s="3">
        <v>824000</v>
      </c>
      <c r="E9" s="3">
        <v>1075000</v>
      </c>
      <c r="G9" s="3">
        <v>985000</v>
      </c>
      <c r="I9" s="12">
        <v>-8.3699999999999992</v>
      </c>
      <c r="K9" s="3">
        <v>811640000000</v>
      </c>
      <c r="M9" s="1" t="s">
        <v>93</v>
      </c>
    </row>
    <row r="10" spans="1:13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6">
        <f>SUM(K8:K9)</f>
        <v>1705956500000</v>
      </c>
      <c r="L10" s="5"/>
      <c r="M10" s="5"/>
    </row>
  </sheetData>
  <sheetProtection algorithmName="SHA-512" hashValue="gufaNC/yRvEei4Io+l47xTBYPa1JpWFONqVG9MN0IHZvJM25T9odDfkmaO8UGrbJG99R7y4hfefGgIXfi+TerQ==" saltValue="OJ/ypK9+R6stULKga6HmXA==" spinCount="100000" sheet="1" objects="1" scenarios="1" selectLockedCells="1" autoFilter="0" selectUnlockedCells="1"/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2:S22"/>
  <sheetViews>
    <sheetView rightToLeft="1" view="pageBreakPreview" zoomScale="70" zoomScaleNormal="100" zoomScaleSheetLayoutView="70" workbookViewId="0">
      <selection activeCell="I22" sqref="I22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" x14ac:dyDescent="0.4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19" ht="21" x14ac:dyDescent="0.45">
      <c r="A6" s="35" t="s">
        <v>95</v>
      </c>
      <c r="C6" s="36" t="s">
        <v>96</v>
      </c>
      <c r="D6" s="36" t="s">
        <v>96</v>
      </c>
      <c r="E6" s="36" t="s">
        <v>96</v>
      </c>
      <c r="F6" s="36" t="s">
        <v>96</v>
      </c>
      <c r="G6" s="36" t="s">
        <v>96</v>
      </c>
      <c r="H6" s="36" t="s">
        <v>96</v>
      </c>
      <c r="I6" s="36" t="s">
        <v>96</v>
      </c>
      <c r="K6" s="36" t="s">
        <v>4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</row>
    <row r="7" spans="1:19" ht="21" x14ac:dyDescent="0.45">
      <c r="A7" s="36" t="s">
        <v>95</v>
      </c>
      <c r="C7" s="36" t="s">
        <v>97</v>
      </c>
      <c r="E7" s="36" t="s">
        <v>98</v>
      </c>
      <c r="G7" s="36" t="s">
        <v>99</v>
      </c>
      <c r="I7" s="25" t="s">
        <v>70</v>
      </c>
      <c r="K7" s="36" t="s">
        <v>100</v>
      </c>
      <c r="M7" s="36" t="s">
        <v>101</v>
      </c>
      <c r="O7" s="36" t="s">
        <v>102</v>
      </c>
      <c r="Q7" s="36" t="s">
        <v>100</v>
      </c>
      <c r="S7" s="36" t="s">
        <v>94</v>
      </c>
    </row>
    <row r="8" spans="1:19" ht="21" x14ac:dyDescent="0.55000000000000004">
      <c r="A8" s="2" t="s">
        <v>103</v>
      </c>
      <c r="C8" s="1" t="s">
        <v>104</v>
      </c>
      <c r="E8" s="1" t="s">
        <v>105</v>
      </c>
      <c r="G8" s="1" t="s">
        <v>106</v>
      </c>
      <c r="I8" s="1">
        <v>0</v>
      </c>
      <c r="J8" s="9"/>
      <c r="K8" s="9">
        <v>2013669</v>
      </c>
      <c r="L8" s="9"/>
      <c r="M8" s="9">
        <v>252950790460</v>
      </c>
      <c r="N8" s="9"/>
      <c r="O8" s="9">
        <v>225512983827</v>
      </c>
      <c r="P8" s="9"/>
      <c r="Q8" s="9">
        <v>27439820302</v>
      </c>
      <c r="S8" s="14">
        <v>0.36</v>
      </c>
    </row>
    <row r="9" spans="1:19" ht="21" x14ac:dyDescent="0.55000000000000004">
      <c r="A9" s="2" t="s">
        <v>107</v>
      </c>
      <c r="C9" s="1" t="s">
        <v>108</v>
      </c>
      <c r="E9" s="1" t="s">
        <v>105</v>
      </c>
      <c r="G9" s="1" t="s">
        <v>109</v>
      </c>
      <c r="I9" s="1">
        <v>0</v>
      </c>
      <c r="J9" s="9"/>
      <c r="K9" s="9">
        <v>128978</v>
      </c>
      <c r="L9" s="9"/>
      <c r="M9" s="9">
        <v>0</v>
      </c>
      <c r="N9" s="9"/>
      <c r="O9" s="9">
        <v>0</v>
      </c>
      <c r="P9" s="9"/>
      <c r="Q9" s="9">
        <v>128978</v>
      </c>
      <c r="S9" s="4">
        <v>0</v>
      </c>
    </row>
    <row r="10" spans="1:19" ht="21" x14ac:dyDescent="0.55000000000000004">
      <c r="A10" s="2" t="s">
        <v>110</v>
      </c>
      <c r="C10" s="1" t="s">
        <v>111</v>
      </c>
      <c r="E10" s="1" t="s">
        <v>105</v>
      </c>
      <c r="G10" s="1" t="s">
        <v>112</v>
      </c>
      <c r="I10" s="1">
        <v>0</v>
      </c>
      <c r="J10" s="9"/>
      <c r="K10" s="9">
        <v>4299302</v>
      </c>
      <c r="L10" s="9"/>
      <c r="M10" s="9">
        <v>17668</v>
      </c>
      <c r="N10" s="9"/>
      <c r="O10" s="9">
        <v>0</v>
      </c>
      <c r="P10" s="9"/>
      <c r="Q10" s="9">
        <v>4316970</v>
      </c>
      <c r="S10" s="4">
        <v>0</v>
      </c>
    </row>
    <row r="11" spans="1:19" ht="21" x14ac:dyDescent="0.55000000000000004">
      <c r="A11" s="2" t="s">
        <v>113</v>
      </c>
      <c r="C11" s="1" t="s">
        <v>114</v>
      </c>
      <c r="E11" s="1" t="s">
        <v>105</v>
      </c>
      <c r="G11" s="1" t="s">
        <v>115</v>
      </c>
      <c r="I11" s="1">
        <v>0</v>
      </c>
      <c r="J11" s="9"/>
      <c r="K11" s="9">
        <v>62790084616</v>
      </c>
      <c r="L11" s="9"/>
      <c r="M11" s="9">
        <v>807573477978</v>
      </c>
      <c r="N11" s="9"/>
      <c r="O11" s="9">
        <v>846243398453</v>
      </c>
      <c r="P11" s="9"/>
      <c r="Q11" s="9">
        <v>24120164141</v>
      </c>
      <c r="S11" s="14">
        <v>0.31</v>
      </c>
    </row>
    <row r="12" spans="1:19" ht="21" x14ac:dyDescent="0.55000000000000004">
      <c r="A12" s="2" t="s">
        <v>113</v>
      </c>
      <c r="C12" s="1" t="s">
        <v>116</v>
      </c>
      <c r="E12" s="1" t="s">
        <v>117</v>
      </c>
      <c r="G12" s="1" t="s">
        <v>118</v>
      </c>
      <c r="I12" s="1">
        <v>22.5</v>
      </c>
      <c r="J12" s="9"/>
      <c r="K12" s="9">
        <v>4000000000</v>
      </c>
      <c r="L12" s="9"/>
      <c r="M12" s="9">
        <v>0</v>
      </c>
      <c r="N12" s="9"/>
      <c r="O12" s="9">
        <v>0</v>
      </c>
      <c r="P12" s="9"/>
      <c r="Q12" s="9">
        <v>4000000000</v>
      </c>
      <c r="S12" s="14">
        <v>0.05</v>
      </c>
    </row>
    <row r="13" spans="1:19" ht="21" x14ac:dyDescent="0.55000000000000004">
      <c r="A13" s="2" t="s">
        <v>119</v>
      </c>
      <c r="C13" s="1" t="s">
        <v>120</v>
      </c>
      <c r="E13" s="1" t="s">
        <v>105</v>
      </c>
      <c r="G13" s="1" t="s">
        <v>121</v>
      </c>
      <c r="I13" s="1">
        <v>0</v>
      </c>
      <c r="J13" s="9"/>
      <c r="K13" s="9">
        <v>13682968990</v>
      </c>
      <c r="L13" s="9"/>
      <c r="M13" s="9">
        <v>184707881037</v>
      </c>
      <c r="N13" s="9"/>
      <c r="O13" s="9">
        <v>194321649309</v>
      </c>
      <c r="P13" s="9"/>
      <c r="Q13" s="9">
        <v>4069200718</v>
      </c>
      <c r="S13" s="14">
        <v>0.05</v>
      </c>
    </row>
    <row r="14" spans="1:19" ht="21" x14ac:dyDescent="0.55000000000000004">
      <c r="A14" s="2" t="s">
        <v>119</v>
      </c>
      <c r="C14" s="1" t="s">
        <v>122</v>
      </c>
      <c r="E14" s="1" t="s">
        <v>117</v>
      </c>
      <c r="G14" s="1" t="s">
        <v>121</v>
      </c>
      <c r="I14" s="1">
        <v>22.5</v>
      </c>
      <c r="J14" s="9"/>
      <c r="K14" s="9">
        <v>36000000000</v>
      </c>
      <c r="L14" s="9"/>
      <c r="M14" s="9">
        <v>0</v>
      </c>
      <c r="N14" s="9"/>
      <c r="O14" s="9">
        <v>36000000000</v>
      </c>
      <c r="P14" s="9"/>
      <c r="Q14" s="9">
        <v>0</v>
      </c>
      <c r="S14" s="4">
        <v>0</v>
      </c>
    </row>
    <row r="15" spans="1:19" ht="21" x14ac:dyDescent="0.55000000000000004">
      <c r="A15" s="2" t="s">
        <v>103</v>
      </c>
      <c r="C15" s="1" t="s">
        <v>123</v>
      </c>
      <c r="E15" s="1" t="s">
        <v>117</v>
      </c>
      <c r="G15" s="1" t="s">
        <v>124</v>
      </c>
      <c r="I15" s="1">
        <v>22.5</v>
      </c>
      <c r="J15" s="9"/>
      <c r="K15" s="9">
        <v>280000000000</v>
      </c>
      <c r="L15" s="9"/>
      <c r="M15" s="9">
        <v>0</v>
      </c>
      <c r="N15" s="9"/>
      <c r="O15" s="9">
        <v>200000000000</v>
      </c>
      <c r="P15" s="9"/>
      <c r="Q15" s="9">
        <v>80000000000</v>
      </c>
      <c r="S15" s="14">
        <v>1.04</v>
      </c>
    </row>
    <row r="16" spans="1:19" ht="21" x14ac:dyDescent="0.55000000000000004">
      <c r="A16" s="2" t="s">
        <v>113</v>
      </c>
      <c r="C16" s="1" t="s">
        <v>125</v>
      </c>
      <c r="E16" s="1" t="s">
        <v>117</v>
      </c>
      <c r="G16" s="1" t="s">
        <v>126</v>
      </c>
      <c r="I16" s="1">
        <v>22.5</v>
      </c>
      <c r="J16" s="9"/>
      <c r="K16" s="9">
        <v>690000000000</v>
      </c>
      <c r="L16" s="9"/>
      <c r="M16" s="9">
        <v>0</v>
      </c>
      <c r="N16" s="9"/>
      <c r="O16" s="9">
        <v>690000000000</v>
      </c>
      <c r="P16" s="9"/>
      <c r="Q16" s="9">
        <v>0</v>
      </c>
      <c r="S16" s="4">
        <v>0</v>
      </c>
    </row>
    <row r="17" spans="1:19" ht="21" x14ac:dyDescent="0.55000000000000004">
      <c r="A17" s="2" t="s">
        <v>119</v>
      </c>
      <c r="C17" s="1" t="s">
        <v>127</v>
      </c>
      <c r="E17" s="1" t="s">
        <v>117</v>
      </c>
      <c r="G17" s="1" t="s">
        <v>126</v>
      </c>
      <c r="I17" s="1">
        <v>22.5</v>
      </c>
      <c r="J17" s="9"/>
      <c r="K17" s="9">
        <v>680000000000</v>
      </c>
      <c r="L17" s="9"/>
      <c r="M17" s="9">
        <v>0</v>
      </c>
      <c r="N17" s="9"/>
      <c r="O17" s="9">
        <v>130000000000</v>
      </c>
      <c r="P17" s="9"/>
      <c r="Q17" s="9">
        <v>550000000000</v>
      </c>
      <c r="S17" s="14">
        <v>7.16</v>
      </c>
    </row>
    <row r="18" spans="1:19" ht="21" x14ac:dyDescent="0.55000000000000004">
      <c r="A18" s="2" t="s">
        <v>103</v>
      </c>
      <c r="C18" s="1" t="s">
        <v>128</v>
      </c>
      <c r="E18" s="1" t="s">
        <v>117</v>
      </c>
      <c r="G18" s="1" t="s">
        <v>126</v>
      </c>
      <c r="I18" s="1">
        <v>22.5</v>
      </c>
      <c r="J18" s="9"/>
      <c r="K18" s="9">
        <v>680000000000</v>
      </c>
      <c r="L18" s="9"/>
      <c r="M18" s="9">
        <v>0</v>
      </c>
      <c r="N18" s="9"/>
      <c r="O18" s="9">
        <v>0</v>
      </c>
      <c r="P18" s="9"/>
      <c r="Q18" s="9">
        <v>680000000000</v>
      </c>
      <c r="S18" s="14">
        <v>8.85</v>
      </c>
    </row>
    <row r="19" spans="1:19" ht="21" x14ac:dyDescent="0.55000000000000004">
      <c r="A19" s="2" t="s">
        <v>119</v>
      </c>
      <c r="C19" s="1" t="s">
        <v>129</v>
      </c>
      <c r="E19" s="1" t="s">
        <v>117</v>
      </c>
      <c r="G19" s="1" t="s">
        <v>130</v>
      </c>
      <c r="I19" s="1">
        <v>22.5</v>
      </c>
      <c r="J19" s="9"/>
      <c r="K19" s="9">
        <v>220000000000</v>
      </c>
      <c r="L19" s="9"/>
      <c r="M19" s="9">
        <v>0</v>
      </c>
      <c r="N19" s="9"/>
      <c r="O19" s="9">
        <v>0</v>
      </c>
      <c r="P19" s="9"/>
      <c r="Q19" s="9">
        <v>220000000000</v>
      </c>
      <c r="S19" s="14">
        <v>2.86</v>
      </c>
    </row>
    <row r="20" spans="1:19" ht="21" x14ac:dyDescent="0.55000000000000004">
      <c r="A20" s="2" t="s">
        <v>131</v>
      </c>
      <c r="C20" s="1" t="s">
        <v>132</v>
      </c>
      <c r="E20" s="1" t="s">
        <v>105</v>
      </c>
      <c r="G20" s="1" t="s">
        <v>133</v>
      </c>
      <c r="I20" s="1">
        <v>0</v>
      </c>
      <c r="J20" s="9"/>
      <c r="K20" s="9">
        <v>0</v>
      </c>
      <c r="L20" s="9"/>
      <c r="M20" s="9">
        <v>750010000000</v>
      </c>
      <c r="N20" s="9"/>
      <c r="O20" s="9">
        <v>750000106408</v>
      </c>
      <c r="P20" s="9"/>
      <c r="Q20" s="9">
        <v>9893592</v>
      </c>
      <c r="S20" s="4">
        <v>0</v>
      </c>
    </row>
    <row r="21" spans="1:19" ht="21" x14ac:dyDescent="0.55000000000000004">
      <c r="A21" s="2" t="s">
        <v>131</v>
      </c>
      <c r="C21" s="1" t="s">
        <v>134</v>
      </c>
      <c r="E21" s="1" t="s">
        <v>117</v>
      </c>
      <c r="G21" s="1" t="s">
        <v>133</v>
      </c>
      <c r="I21" s="1">
        <v>22.5</v>
      </c>
      <c r="J21" s="9"/>
      <c r="K21" s="9">
        <v>0</v>
      </c>
      <c r="L21" s="9"/>
      <c r="M21" s="9">
        <v>750000000000</v>
      </c>
      <c r="N21" s="9"/>
      <c r="O21" s="9">
        <v>0</v>
      </c>
      <c r="P21" s="9"/>
      <c r="Q21" s="9">
        <v>750000000000</v>
      </c>
      <c r="S21" s="14">
        <v>9.76</v>
      </c>
    </row>
    <row r="22" spans="1:19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15">
        <f>SUM(K8:K21)</f>
        <v>2666479495555</v>
      </c>
      <c r="L22" s="5"/>
      <c r="M22" s="15">
        <f>SUM(M8:M21)</f>
        <v>2745242167143</v>
      </c>
      <c r="N22" s="5"/>
      <c r="O22" s="15">
        <f>SUM(O8:O21)</f>
        <v>3072078137997</v>
      </c>
      <c r="P22" s="5"/>
      <c r="Q22" s="15">
        <f>SUM(Q8:Q21)</f>
        <v>2339643524701</v>
      </c>
      <c r="R22" s="5"/>
      <c r="S22" s="5"/>
    </row>
  </sheetData>
  <sheetProtection algorithmName="SHA-512" hashValue="6ACwQCMb+mEWP6bSqd/hCu3dXnp/EcALoR8MN8iYk1if0ccoWX89Zug315NR6Ms5pa7ynH1mqnKjHknuStbK2A==" saltValue="lZh2jhu1cIFvaAhvoT55gQ==" spinCount="100000" sheet="1" objects="1" scenarios="1" selectLockedCells="1" autoFilter="0" selectUnlockedCells="1"/>
  <mergeCells count="16">
    <mergeCell ref="G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46" orientation="portrait" r:id="rId1"/>
  <ignoredErrors>
    <ignoredError sqref="C8:C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U34"/>
  <sheetViews>
    <sheetView rightToLeft="1" view="pageBreakPreview" topLeftCell="A13" zoomScale="90" zoomScaleNormal="100" zoomScaleSheetLayoutView="90" workbookViewId="0">
      <selection activeCell="S32" sqref="S32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.140625" style="27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6.140625" style="27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19" ht="21" x14ac:dyDescent="0.45">
      <c r="A6" s="36" t="s">
        <v>136</v>
      </c>
      <c r="B6" s="36" t="s">
        <v>136</v>
      </c>
      <c r="C6" s="36" t="s">
        <v>136</v>
      </c>
      <c r="D6" s="36" t="s">
        <v>136</v>
      </c>
      <c r="E6" s="36" t="s">
        <v>136</v>
      </c>
      <c r="F6" s="36" t="s">
        <v>136</v>
      </c>
      <c r="G6" s="36" t="s">
        <v>136</v>
      </c>
      <c r="I6" s="36" t="s">
        <v>137</v>
      </c>
      <c r="J6" s="36" t="s">
        <v>137</v>
      </c>
      <c r="K6" s="36" t="s">
        <v>137</v>
      </c>
      <c r="L6" s="36" t="s">
        <v>137</v>
      </c>
      <c r="M6" s="36" t="s">
        <v>137</v>
      </c>
      <c r="O6" s="36" t="s">
        <v>138</v>
      </c>
      <c r="P6" s="36" t="s">
        <v>138</v>
      </c>
      <c r="Q6" s="36" t="s">
        <v>138</v>
      </c>
      <c r="R6" s="36" t="s">
        <v>138</v>
      </c>
      <c r="S6" s="36" t="s">
        <v>138</v>
      </c>
    </row>
    <row r="7" spans="1:19" ht="21" x14ac:dyDescent="0.45">
      <c r="A7" s="36" t="s">
        <v>139</v>
      </c>
      <c r="C7" s="36" t="s">
        <v>140</v>
      </c>
      <c r="E7" s="36" t="s">
        <v>69</v>
      </c>
      <c r="G7" s="37" t="s">
        <v>70</v>
      </c>
      <c r="I7" s="36" t="s">
        <v>141</v>
      </c>
      <c r="K7" s="36" t="s">
        <v>142</v>
      </c>
      <c r="M7" s="36" t="s">
        <v>143</v>
      </c>
      <c r="O7" s="36" t="s">
        <v>141</v>
      </c>
      <c r="Q7" s="37" t="s">
        <v>142</v>
      </c>
      <c r="S7" s="36" t="s">
        <v>143</v>
      </c>
    </row>
    <row r="8" spans="1:19" ht="21" x14ac:dyDescent="0.55000000000000004">
      <c r="A8" s="2" t="s">
        <v>79</v>
      </c>
      <c r="C8" s="9">
        <v>0</v>
      </c>
      <c r="E8" s="1" t="s">
        <v>81</v>
      </c>
      <c r="G8" s="28">
        <v>20.5</v>
      </c>
      <c r="H8" s="9"/>
      <c r="I8" s="9">
        <v>35624014454</v>
      </c>
      <c r="J8" s="9"/>
      <c r="K8" s="9">
        <v>0</v>
      </c>
      <c r="L8" s="9"/>
      <c r="M8" s="9">
        <v>35624014454</v>
      </c>
      <c r="N8" s="9"/>
      <c r="O8" s="9">
        <v>111920747553</v>
      </c>
      <c r="P8" s="9"/>
      <c r="Q8" s="9">
        <v>0</v>
      </c>
      <c r="R8" s="9"/>
      <c r="S8" s="9">
        <v>111920747553</v>
      </c>
    </row>
    <row r="9" spans="1:19" ht="21" x14ac:dyDescent="0.55000000000000004">
      <c r="A9" s="2" t="s">
        <v>85</v>
      </c>
      <c r="C9" s="9">
        <v>0</v>
      </c>
      <c r="E9" s="1" t="s">
        <v>87</v>
      </c>
      <c r="G9" s="9">
        <v>18</v>
      </c>
      <c r="H9" s="9"/>
      <c r="I9" s="9">
        <v>292898244</v>
      </c>
      <c r="J9" s="9"/>
      <c r="K9" s="9">
        <v>0</v>
      </c>
      <c r="L9" s="9"/>
      <c r="M9" s="9">
        <v>292898244</v>
      </c>
      <c r="N9" s="9"/>
      <c r="O9" s="9">
        <v>3362189942</v>
      </c>
      <c r="P9" s="9"/>
      <c r="Q9" s="9">
        <v>0</v>
      </c>
      <c r="R9" s="9"/>
      <c r="S9" s="9">
        <v>3362189942</v>
      </c>
    </row>
    <row r="10" spans="1:19" ht="21" x14ac:dyDescent="0.55000000000000004">
      <c r="A10" s="2" t="s">
        <v>144</v>
      </c>
      <c r="C10" s="9">
        <v>0</v>
      </c>
      <c r="E10" s="1" t="s">
        <v>145</v>
      </c>
      <c r="G10" s="9">
        <v>16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159227678192</v>
      </c>
      <c r="P10" s="9"/>
      <c r="Q10" s="9">
        <v>0</v>
      </c>
      <c r="R10" s="9"/>
      <c r="S10" s="9">
        <v>159227678192</v>
      </c>
    </row>
    <row r="11" spans="1:19" ht="21" x14ac:dyDescent="0.55000000000000004">
      <c r="A11" s="2" t="s">
        <v>82</v>
      </c>
      <c r="C11" s="9">
        <v>0</v>
      </c>
      <c r="E11" s="1" t="s">
        <v>84</v>
      </c>
      <c r="G11" s="9">
        <v>18</v>
      </c>
      <c r="H11" s="9"/>
      <c r="I11" s="9">
        <v>15696742</v>
      </c>
      <c r="J11" s="9"/>
      <c r="K11" s="9">
        <v>0</v>
      </c>
      <c r="L11" s="9"/>
      <c r="M11" s="9">
        <v>15696742</v>
      </c>
      <c r="N11" s="9"/>
      <c r="O11" s="9">
        <v>136961886</v>
      </c>
      <c r="P11" s="9"/>
      <c r="Q11" s="9">
        <v>0</v>
      </c>
      <c r="R11" s="9"/>
      <c r="S11" s="9">
        <v>136961886</v>
      </c>
    </row>
    <row r="12" spans="1:19" ht="21" x14ac:dyDescent="0.55000000000000004">
      <c r="A12" s="2" t="s">
        <v>72</v>
      </c>
      <c r="C12" s="9">
        <v>0</v>
      </c>
      <c r="E12" s="1" t="s">
        <v>75</v>
      </c>
      <c r="G12" s="9">
        <v>18</v>
      </c>
      <c r="H12" s="9"/>
      <c r="I12" s="9">
        <v>24849356736</v>
      </c>
      <c r="J12" s="9"/>
      <c r="K12" s="9">
        <v>0</v>
      </c>
      <c r="L12" s="9"/>
      <c r="M12" s="9">
        <v>24849356736</v>
      </c>
      <c r="N12" s="9"/>
      <c r="O12" s="9">
        <v>136647378248</v>
      </c>
      <c r="P12" s="9"/>
      <c r="Q12" s="9">
        <v>0</v>
      </c>
      <c r="R12" s="9"/>
      <c r="S12" s="9">
        <v>136647378248</v>
      </c>
    </row>
    <row r="13" spans="1:19" ht="21" x14ac:dyDescent="0.55000000000000004">
      <c r="A13" s="2" t="s">
        <v>76</v>
      </c>
      <c r="C13" s="9">
        <v>0</v>
      </c>
      <c r="E13" s="1" t="s">
        <v>78</v>
      </c>
      <c r="G13" s="9">
        <v>16</v>
      </c>
      <c r="H13" s="9"/>
      <c r="I13" s="9">
        <v>31394199191</v>
      </c>
      <c r="J13" s="9"/>
      <c r="K13" s="9">
        <v>0</v>
      </c>
      <c r="L13" s="9"/>
      <c r="M13" s="9">
        <v>31394199191</v>
      </c>
      <c r="N13" s="9"/>
      <c r="O13" s="9">
        <v>135303785885</v>
      </c>
      <c r="P13" s="9"/>
      <c r="Q13" s="9">
        <v>0</v>
      </c>
      <c r="R13" s="9"/>
      <c r="S13" s="9">
        <v>135303785885</v>
      </c>
    </row>
    <row r="14" spans="1:19" ht="21" x14ac:dyDescent="0.55000000000000004">
      <c r="A14" s="2" t="s">
        <v>146</v>
      </c>
      <c r="C14" s="3">
        <v>1</v>
      </c>
      <c r="E14" s="9">
        <v>0</v>
      </c>
      <c r="G14" s="28">
        <v>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424906</v>
      </c>
      <c r="P14" s="9"/>
      <c r="Q14" s="9">
        <v>0</v>
      </c>
      <c r="R14" s="9"/>
      <c r="S14" s="9">
        <v>424906</v>
      </c>
    </row>
    <row r="15" spans="1:19" ht="21" x14ac:dyDescent="0.55000000000000004">
      <c r="A15" s="2" t="s">
        <v>103</v>
      </c>
      <c r="C15" s="3">
        <v>31</v>
      </c>
      <c r="E15" s="9">
        <v>0</v>
      </c>
      <c r="G15" s="28">
        <v>0</v>
      </c>
      <c r="H15" s="9"/>
      <c r="I15" s="9">
        <v>8275</v>
      </c>
      <c r="J15" s="9"/>
      <c r="K15" s="9">
        <v>0</v>
      </c>
      <c r="L15" s="9"/>
      <c r="M15" s="9">
        <v>8275</v>
      </c>
      <c r="N15" s="9"/>
      <c r="O15" s="9">
        <v>3259957</v>
      </c>
      <c r="P15" s="9"/>
      <c r="Q15" s="9">
        <v>0</v>
      </c>
      <c r="R15" s="9"/>
      <c r="S15" s="9">
        <v>3259957</v>
      </c>
    </row>
    <row r="16" spans="1:19" ht="21" x14ac:dyDescent="0.55000000000000004">
      <c r="A16" s="2" t="s">
        <v>147</v>
      </c>
      <c r="C16" s="3">
        <v>17</v>
      </c>
      <c r="E16" s="9">
        <v>0</v>
      </c>
      <c r="G16" s="28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32433</v>
      </c>
      <c r="P16" s="9"/>
      <c r="Q16" s="9">
        <v>0</v>
      </c>
      <c r="R16" s="9"/>
      <c r="S16" s="9">
        <v>32433</v>
      </c>
    </row>
    <row r="17" spans="1:21" ht="21" x14ac:dyDescent="0.55000000000000004">
      <c r="A17" s="2" t="s">
        <v>148</v>
      </c>
      <c r="C17" s="3">
        <v>6</v>
      </c>
      <c r="E17" s="9">
        <v>0</v>
      </c>
      <c r="G17" s="28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24599</v>
      </c>
      <c r="P17" s="9"/>
      <c r="Q17" s="9">
        <v>0</v>
      </c>
      <c r="R17" s="9"/>
      <c r="S17" s="9">
        <v>24599</v>
      </c>
    </row>
    <row r="18" spans="1:21" ht="21" x14ac:dyDescent="0.55000000000000004">
      <c r="A18" s="2" t="s">
        <v>113</v>
      </c>
      <c r="C18" s="3">
        <v>27</v>
      </c>
      <c r="E18" s="9">
        <v>0</v>
      </c>
      <c r="G18" s="28">
        <v>22.5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6070778146</v>
      </c>
      <c r="P18" s="9"/>
      <c r="Q18" s="9">
        <v>0</v>
      </c>
      <c r="R18" s="9"/>
      <c r="S18" s="9">
        <v>6070778146</v>
      </c>
    </row>
    <row r="19" spans="1:21" ht="21" x14ac:dyDescent="0.55000000000000004">
      <c r="A19" s="2" t="s">
        <v>110</v>
      </c>
      <c r="C19" s="3">
        <v>30</v>
      </c>
      <c r="E19" s="9">
        <v>0</v>
      </c>
      <c r="G19" s="28">
        <v>0</v>
      </c>
      <c r="H19" s="9"/>
      <c r="I19" s="9">
        <v>17668</v>
      </c>
      <c r="J19" s="9"/>
      <c r="K19" s="9">
        <v>0</v>
      </c>
      <c r="L19" s="9"/>
      <c r="M19" s="9">
        <v>17668</v>
      </c>
      <c r="N19" s="9"/>
      <c r="O19" s="9">
        <v>168458</v>
      </c>
      <c r="P19" s="9"/>
      <c r="Q19" s="9">
        <v>0</v>
      </c>
      <c r="R19" s="9"/>
      <c r="S19" s="9">
        <v>168458</v>
      </c>
    </row>
    <row r="20" spans="1:21" ht="21" x14ac:dyDescent="0.55000000000000004">
      <c r="A20" s="2" t="s">
        <v>149</v>
      </c>
      <c r="C20" s="3">
        <v>17</v>
      </c>
      <c r="E20" s="9">
        <v>0</v>
      </c>
      <c r="G20" s="28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10121</v>
      </c>
      <c r="P20" s="9"/>
      <c r="Q20" s="9">
        <v>0</v>
      </c>
      <c r="R20" s="9"/>
      <c r="S20" s="9">
        <v>10121</v>
      </c>
    </row>
    <row r="21" spans="1:21" ht="21" x14ac:dyDescent="0.55000000000000004">
      <c r="A21" s="2" t="s">
        <v>113</v>
      </c>
      <c r="C21" s="3">
        <v>15</v>
      </c>
      <c r="E21" s="9">
        <v>0</v>
      </c>
      <c r="G21" s="28">
        <v>22.5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20566010973</v>
      </c>
      <c r="P21" s="9"/>
      <c r="Q21" s="9">
        <v>0</v>
      </c>
      <c r="R21" s="9"/>
      <c r="S21" s="9">
        <v>20566010973</v>
      </c>
    </row>
    <row r="22" spans="1:21" ht="21" x14ac:dyDescent="0.55000000000000004">
      <c r="A22" s="2" t="s">
        <v>113</v>
      </c>
      <c r="C22" s="3">
        <v>17</v>
      </c>
      <c r="E22" s="9">
        <v>0</v>
      </c>
      <c r="G22" s="28">
        <v>0</v>
      </c>
      <c r="H22" s="9"/>
      <c r="I22" s="9">
        <v>187542850</v>
      </c>
      <c r="J22" s="9"/>
      <c r="K22" s="9">
        <v>0</v>
      </c>
      <c r="L22" s="9"/>
      <c r="M22" s="9">
        <v>187542850</v>
      </c>
      <c r="N22" s="9"/>
      <c r="O22" s="9">
        <v>205580535</v>
      </c>
      <c r="P22" s="9"/>
      <c r="Q22" s="9">
        <v>0</v>
      </c>
      <c r="R22" s="9"/>
      <c r="S22" s="9">
        <v>205580535</v>
      </c>
    </row>
    <row r="23" spans="1:21" ht="21" x14ac:dyDescent="0.55000000000000004">
      <c r="A23" s="2" t="s">
        <v>113</v>
      </c>
      <c r="C23" s="3">
        <v>15</v>
      </c>
      <c r="E23" s="9">
        <v>0</v>
      </c>
      <c r="G23" s="28">
        <v>22.5</v>
      </c>
      <c r="H23" s="9"/>
      <c r="I23" s="9">
        <v>88767120</v>
      </c>
      <c r="J23" s="9"/>
      <c r="K23" s="9">
        <v>0</v>
      </c>
      <c r="L23" s="9"/>
      <c r="M23" s="9">
        <v>88767120</v>
      </c>
      <c r="N23" s="9"/>
      <c r="O23" s="9">
        <v>72774315690</v>
      </c>
      <c r="P23" s="9"/>
      <c r="Q23" s="9">
        <v>-28877904</v>
      </c>
      <c r="R23" s="9"/>
      <c r="S23" s="9">
        <v>72745437786</v>
      </c>
      <c r="U23" s="29"/>
    </row>
    <row r="24" spans="1:21" ht="21" x14ac:dyDescent="0.55000000000000004">
      <c r="A24" s="2" t="s">
        <v>113</v>
      </c>
      <c r="C24" s="3">
        <v>27</v>
      </c>
      <c r="E24" s="9">
        <v>0</v>
      </c>
      <c r="G24" s="28">
        <v>22.5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1027331511</v>
      </c>
      <c r="P24" s="9"/>
      <c r="Q24" s="9">
        <v>0</v>
      </c>
      <c r="R24" s="9"/>
      <c r="S24" s="9">
        <v>1027331511</v>
      </c>
      <c r="U24" s="29"/>
    </row>
    <row r="25" spans="1:21" ht="21" x14ac:dyDescent="0.55000000000000004">
      <c r="A25" s="2" t="s">
        <v>113</v>
      </c>
      <c r="C25" s="3">
        <v>8</v>
      </c>
      <c r="E25" s="9">
        <v>0</v>
      </c>
      <c r="G25" s="28">
        <v>22.5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66619178087</v>
      </c>
      <c r="P25" s="9"/>
      <c r="Q25" s="9">
        <v>0</v>
      </c>
      <c r="R25" s="9"/>
      <c r="S25" s="9">
        <v>66619178087</v>
      </c>
      <c r="U25" s="29"/>
    </row>
    <row r="26" spans="1:21" ht="21" x14ac:dyDescent="0.55000000000000004">
      <c r="A26" s="2" t="s">
        <v>119</v>
      </c>
      <c r="C26" s="3">
        <v>21</v>
      </c>
      <c r="E26" s="9">
        <v>0</v>
      </c>
      <c r="G26" s="28">
        <v>0</v>
      </c>
      <c r="H26" s="9"/>
      <c r="I26" s="9">
        <v>209653</v>
      </c>
      <c r="J26" s="9"/>
      <c r="K26" s="9">
        <v>0</v>
      </c>
      <c r="L26" s="9"/>
      <c r="M26" s="9">
        <v>209653</v>
      </c>
      <c r="N26" s="9"/>
      <c r="O26" s="9">
        <v>1888409</v>
      </c>
      <c r="P26" s="9"/>
      <c r="Q26" s="9">
        <v>0</v>
      </c>
      <c r="R26" s="9"/>
      <c r="S26" s="9">
        <v>1888409</v>
      </c>
      <c r="U26" s="29"/>
    </row>
    <row r="27" spans="1:21" ht="21" x14ac:dyDescent="0.55000000000000004">
      <c r="A27" s="2" t="s">
        <v>119</v>
      </c>
      <c r="C27" s="3">
        <v>21</v>
      </c>
      <c r="E27" s="9">
        <v>0</v>
      </c>
      <c r="G27" s="28">
        <v>22.5</v>
      </c>
      <c r="H27" s="9"/>
      <c r="I27" s="9">
        <v>777260450</v>
      </c>
      <c r="J27" s="9"/>
      <c r="K27" s="9">
        <v>0</v>
      </c>
      <c r="L27" s="9"/>
      <c r="M27" s="9">
        <v>777260450</v>
      </c>
      <c r="N27" s="9"/>
      <c r="O27" s="9">
        <v>19822082306</v>
      </c>
      <c r="P27" s="9"/>
      <c r="Q27" s="9">
        <v>0</v>
      </c>
      <c r="R27" s="9"/>
      <c r="S27" s="9">
        <v>19822082306</v>
      </c>
      <c r="U27" s="29"/>
    </row>
    <row r="28" spans="1:21" ht="21" x14ac:dyDescent="0.55000000000000004">
      <c r="A28" s="2" t="s">
        <v>103</v>
      </c>
      <c r="C28" s="3">
        <v>26</v>
      </c>
      <c r="E28" s="9">
        <v>0</v>
      </c>
      <c r="G28" s="28">
        <v>22.5</v>
      </c>
      <c r="H28" s="9"/>
      <c r="I28" s="9">
        <v>2991780807</v>
      </c>
      <c r="J28" s="9"/>
      <c r="K28" s="9">
        <v>-77716951</v>
      </c>
      <c r="L28" s="9"/>
      <c r="M28" s="9">
        <v>3069497758</v>
      </c>
      <c r="N28" s="9"/>
      <c r="O28" s="9">
        <v>28404931357</v>
      </c>
      <c r="P28" s="9"/>
      <c r="Q28" s="9">
        <v>-32332248</v>
      </c>
      <c r="R28" s="9"/>
      <c r="S28" s="9">
        <v>28372599109</v>
      </c>
      <c r="U28" s="29"/>
    </row>
    <row r="29" spans="1:21" ht="21" x14ac:dyDescent="0.55000000000000004">
      <c r="A29" s="2" t="s">
        <v>113</v>
      </c>
      <c r="C29" s="3">
        <v>19</v>
      </c>
      <c r="E29" s="9">
        <v>0</v>
      </c>
      <c r="G29" s="28">
        <v>22.5</v>
      </c>
      <c r="H29" s="9"/>
      <c r="I29" s="9">
        <v>3629589049</v>
      </c>
      <c r="J29" s="9"/>
      <c r="K29" s="9">
        <v>-67178236</v>
      </c>
      <c r="L29" s="9"/>
      <c r="M29" s="9">
        <v>3696767285</v>
      </c>
      <c r="N29" s="9"/>
      <c r="O29" s="9">
        <v>39224657536</v>
      </c>
      <c r="P29" s="9"/>
      <c r="Q29" s="9">
        <v>0</v>
      </c>
      <c r="R29" s="9"/>
      <c r="S29" s="9">
        <v>39224657536</v>
      </c>
      <c r="U29" s="29"/>
    </row>
    <row r="30" spans="1:21" ht="21" x14ac:dyDescent="0.55000000000000004">
      <c r="A30" s="2" t="s">
        <v>119</v>
      </c>
      <c r="C30" s="3">
        <v>19</v>
      </c>
      <c r="E30" s="9">
        <v>0</v>
      </c>
      <c r="G30" s="28">
        <v>22.5</v>
      </c>
      <c r="H30" s="9"/>
      <c r="I30" s="9">
        <v>12586849290</v>
      </c>
      <c r="J30" s="9"/>
      <c r="K30" s="9">
        <v>0</v>
      </c>
      <c r="L30" s="9"/>
      <c r="M30" s="9">
        <v>12586849290</v>
      </c>
      <c r="N30" s="9"/>
      <c r="O30" s="9">
        <v>47946849243</v>
      </c>
      <c r="P30" s="9"/>
      <c r="Q30" s="9">
        <v>0</v>
      </c>
      <c r="R30" s="9"/>
      <c r="S30" s="9">
        <v>47946849243</v>
      </c>
      <c r="U30" s="29"/>
    </row>
    <row r="31" spans="1:21" ht="21" x14ac:dyDescent="0.55000000000000004">
      <c r="A31" s="2" t="s">
        <v>103</v>
      </c>
      <c r="C31" s="3">
        <v>19</v>
      </c>
      <c r="E31" s="9">
        <v>0</v>
      </c>
      <c r="G31" s="28">
        <v>22.5</v>
      </c>
      <c r="H31" s="9"/>
      <c r="I31" s="9">
        <v>14531506830</v>
      </c>
      <c r="J31" s="9"/>
      <c r="K31" s="9">
        <v>6</v>
      </c>
      <c r="L31" s="9"/>
      <c r="M31" s="9">
        <v>14531506824</v>
      </c>
      <c r="N31" s="9"/>
      <c r="O31" s="9">
        <v>50378086053</v>
      </c>
      <c r="P31" s="9"/>
      <c r="Q31" s="9">
        <v>-194046726</v>
      </c>
      <c r="R31" s="9"/>
      <c r="S31" s="9">
        <v>50184039327</v>
      </c>
      <c r="U31" s="29"/>
    </row>
    <row r="32" spans="1:21" ht="21" x14ac:dyDescent="0.55000000000000004">
      <c r="A32" s="2" t="s">
        <v>119</v>
      </c>
      <c r="C32" s="3">
        <v>1</v>
      </c>
      <c r="E32" s="9">
        <v>0</v>
      </c>
      <c r="G32" s="28">
        <v>22.5</v>
      </c>
      <c r="H32" s="9"/>
      <c r="I32" s="9">
        <v>4701369840</v>
      </c>
      <c r="J32" s="9"/>
      <c r="K32" s="9">
        <v>162061</v>
      </c>
      <c r="L32" s="9"/>
      <c r="M32" s="9">
        <v>4701207779</v>
      </c>
      <c r="N32" s="9"/>
      <c r="O32" s="9">
        <v>14104109520</v>
      </c>
      <c r="P32" s="9"/>
      <c r="Q32" s="9">
        <v>-162061</v>
      </c>
      <c r="R32" s="9"/>
      <c r="S32" s="9">
        <v>14103947459</v>
      </c>
      <c r="U32" s="29"/>
    </row>
    <row r="33" spans="1:21" ht="21" x14ac:dyDescent="0.55000000000000004">
      <c r="A33" s="2" t="s">
        <v>131</v>
      </c>
      <c r="C33" s="3">
        <v>9</v>
      </c>
      <c r="E33" s="9">
        <v>0</v>
      </c>
      <c r="G33" s="28">
        <v>22.5</v>
      </c>
      <c r="H33" s="9"/>
      <c r="I33" s="9">
        <v>11219178075</v>
      </c>
      <c r="J33" s="9"/>
      <c r="K33" s="9">
        <v>71467514</v>
      </c>
      <c r="L33" s="9"/>
      <c r="M33" s="9">
        <v>11147710561</v>
      </c>
      <c r="N33" s="9"/>
      <c r="O33" s="9">
        <v>11219178075</v>
      </c>
      <c r="P33" s="9"/>
      <c r="Q33" s="9">
        <v>-71467514</v>
      </c>
      <c r="R33" s="9"/>
      <c r="S33" s="9">
        <v>11147710561</v>
      </c>
      <c r="U33" s="29"/>
    </row>
    <row r="34" spans="1:21" x14ac:dyDescent="0.45">
      <c r="A34" s="5"/>
      <c r="B34" s="5"/>
      <c r="C34" s="5"/>
      <c r="D34" s="5"/>
      <c r="E34" s="5"/>
      <c r="F34" s="5"/>
      <c r="G34" s="26"/>
      <c r="H34" s="5"/>
      <c r="I34" s="15">
        <f>SUM(I8:I33)</f>
        <v>142890245274</v>
      </c>
      <c r="J34" s="5"/>
      <c r="K34" s="15">
        <f>SUM(K8:K33)</f>
        <v>-73265606</v>
      </c>
      <c r="L34" s="5"/>
      <c r="M34" s="15">
        <f>SUM(M8:M33)</f>
        <v>142963510880</v>
      </c>
      <c r="N34" s="5"/>
      <c r="O34" s="15">
        <f>SUM(O8:O33)</f>
        <v>924967639621</v>
      </c>
      <c r="P34" s="5"/>
      <c r="Q34" s="31">
        <v>-326886453</v>
      </c>
      <c r="R34" s="5"/>
      <c r="S34" s="15">
        <f>SUM(S8:S33)</f>
        <v>924640753168</v>
      </c>
      <c r="U34" s="29"/>
    </row>
  </sheetData>
  <sheetProtection algorithmName="SHA-512" hashValue="DBwZS8GyFiPQlg1dXhW60wETTf0gYfjVVPCNVyhRemAzkeKmxcyXZmCurGHW3+HvVmtn9GhYmWYQGAIRiteImw==" saltValue="0dMDeP2TCUyb8CA5Ez9uNg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U26"/>
  <sheetViews>
    <sheetView rightToLeft="1" view="pageBreakPreview" topLeftCell="A9" zoomScaleNormal="100" zoomScaleSheetLayoutView="100" workbookViewId="0">
      <selection activeCell="G35" sqref="G35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20" style="27" bestFit="1" customWidth="1"/>
    <col min="18" max="18" width="1" style="1" customWidth="1"/>
    <col min="19" max="19" width="20.7109375" style="1" bestFit="1" customWidth="1"/>
    <col min="20" max="20" width="1" style="1" customWidth="1"/>
    <col min="21" max="21" width="27.85546875" style="1" customWidth="1"/>
    <col min="22" max="16384" width="9.140625" style="1"/>
  </cols>
  <sheetData>
    <row r="2" spans="1:21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1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21" ht="21" x14ac:dyDescent="0.45">
      <c r="A6" s="35" t="s">
        <v>3</v>
      </c>
      <c r="C6" s="36" t="s">
        <v>150</v>
      </c>
      <c r="D6" s="36" t="s">
        <v>150</v>
      </c>
      <c r="E6" s="36" t="s">
        <v>150</v>
      </c>
      <c r="F6" s="36" t="s">
        <v>150</v>
      </c>
      <c r="G6" s="36" t="s">
        <v>150</v>
      </c>
      <c r="I6" s="36" t="s">
        <v>137</v>
      </c>
      <c r="J6" s="36" t="s">
        <v>137</v>
      </c>
      <c r="K6" s="36" t="s">
        <v>137</v>
      </c>
      <c r="L6" s="36" t="s">
        <v>137</v>
      </c>
      <c r="M6" s="36" t="s">
        <v>137</v>
      </c>
      <c r="O6" s="36" t="s">
        <v>138</v>
      </c>
      <c r="P6" s="36" t="s">
        <v>138</v>
      </c>
      <c r="Q6" s="36" t="s">
        <v>138</v>
      </c>
      <c r="R6" s="36" t="s">
        <v>138</v>
      </c>
      <c r="S6" s="36" t="s">
        <v>138</v>
      </c>
    </row>
    <row r="7" spans="1:21" ht="21" x14ac:dyDescent="0.45">
      <c r="A7" s="36" t="s">
        <v>3</v>
      </c>
      <c r="C7" s="36" t="s">
        <v>151</v>
      </c>
      <c r="E7" s="36" t="s">
        <v>152</v>
      </c>
      <c r="G7" s="36" t="s">
        <v>153</v>
      </c>
      <c r="I7" s="36" t="s">
        <v>154</v>
      </c>
      <c r="K7" s="36" t="s">
        <v>142</v>
      </c>
      <c r="M7" s="36" t="s">
        <v>155</v>
      </c>
      <c r="O7" s="36" t="s">
        <v>154</v>
      </c>
      <c r="Q7" s="37" t="s">
        <v>142</v>
      </c>
      <c r="S7" s="36" t="s">
        <v>155</v>
      </c>
    </row>
    <row r="8" spans="1:21" ht="21" x14ac:dyDescent="0.55000000000000004">
      <c r="A8" s="2" t="s">
        <v>156</v>
      </c>
      <c r="C8" s="1" t="s">
        <v>157</v>
      </c>
      <c r="E8" s="3">
        <v>23559</v>
      </c>
      <c r="G8" s="3">
        <v>350</v>
      </c>
      <c r="I8" s="4">
        <v>0</v>
      </c>
      <c r="J8" s="4"/>
      <c r="K8" s="4">
        <v>0</v>
      </c>
      <c r="L8" s="4"/>
      <c r="M8" s="4">
        <v>0</v>
      </c>
      <c r="N8" s="4"/>
      <c r="O8" s="9">
        <v>8245650</v>
      </c>
      <c r="P8" s="9"/>
      <c r="Q8" s="9">
        <v>-864504</v>
      </c>
      <c r="R8" s="9"/>
      <c r="S8" s="9">
        <v>7381146</v>
      </c>
      <c r="U8" s="29"/>
    </row>
    <row r="9" spans="1:21" ht="21" x14ac:dyDescent="0.55000000000000004">
      <c r="A9" s="2" t="s">
        <v>23</v>
      </c>
      <c r="C9" s="1" t="s">
        <v>158</v>
      </c>
      <c r="E9" s="3">
        <v>218115</v>
      </c>
      <c r="G9" s="3">
        <v>2350</v>
      </c>
      <c r="I9" s="4">
        <v>0</v>
      </c>
      <c r="J9" s="4"/>
      <c r="K9" s="4">
        <v>0</v>
      </c>
      <c r="L9" s="4"/>
      <c r="M9" s="4">
        <v>0</v>
      </c>
      <c r="N9" s="4"/>
      <c r="O9" s="9">
        <v>512570250</v>
      </c>
      <c r="P9" s="9"/>
      <c r="Q9" s="9">
        <v>0</v>
      </c>
      <c r="R9" s="9"/>
      <c r="S9" s="9">
        <v>512570250</v>
      </c>
      <c r="U9" s="29"/>
    </row>
    <row r="10" spans="1:21" ht="21" x14ac:dyDescent="0.55000000000000004">
      <c r="A10" s="2" t="s">
        <v>29</v>
      </c>
      <c r="C10" s="1" t="s">
        <v>159</v>
      </c>
      <c r="E10" s="3">
        <v>10477455</v>
      </c>
      <c r="G10" s="3">
        <v>480</v>
      </c>
      <c r="I10" s="4">
        <v>0</v>
      </c>
      <c r="J10" s="4"/>
      <c r="K10" s="4">
        <v>0</v>
      </c>
      <c r="L10" s="4"/>
      <c r="M10" s="4">
        <v>0</v>
      </c>
      <c r="N10" s="4"/>
      <c r="O10" s="9">
        <v>5029178400</v>
      </c>
      <c r="P10" s="9"/>
      <c r="Q10" s="9">
        <v>0</v>
      </c>
      <c r="R10" s="9"/>
      <c r="S10" s="9">
        <v>5029178400</v>
      </c>
      <c r="U10" s="29"/>
    </row>
    <row r="11" spans="1:21" ht="21" x14ac:dyDescent="0.55000000000000004">
      <c r="A11" s="2" t="s">
        <v>30</v>
      </c>
      <c r="C11" s="1" t="s">
        <v>160</v>
      </c>
      <c r="E11" s="3">
        <v>4000000</v>
      </c>
      <c r="G11" s="3">
        <v>2330</v>
      </c>
      <c r="I11" s="4">
        <v>0</v>
      </c>
      <c r="J11" s="4"/>
      <c r="K11" s="4">
        <v>0</v>
      </c>
      <c r="L11" s="4"/>
      <c r="M11" s="4">
        <v>0</v>
      </c>
      <c r="N11" s="4"/>
      <c r="O11" s="9">
        <v>9320000000</v>
      </c>
      <c r="P11" s="9"/>
      <c r="Q11" s="9">
        <v>-1103091787</v>
      </c>
      <c r="R11" s="9"/>
      <c r="S11" s="9">
        <v>8216908213</v>
      </c>
      <c r="U11" s="29"/>
    </row>
    <row r="12" spans="1:21" ht="21" x14ac:dyDescent="0.55000000000000004">
      <c r="A12" s="2" t="s">
        <v>161</v>
      </c>
      <c r="C12" s="1" t="s">
        <v>162</v>
      </c>
      <c r="E12" s="3">
        <v>300439</v>
      </c>
      <c r="G12" s="3">
        <v>900</v>
      </c>
      <c r="I12" s="4">
        <v>0</v>
      </c>
      <c r="J12" s="4"/>
      <c r="K12" s="4">
        <v>0</v>
      </c>
      <c r="L12" s="4"/>
      <c r="M12" s="4">
        <v>0</v>
      </c>
      <c r="N12" s="4"/>
      <c r="O12" s="9">
        <v>270395100</v>
      </c>
      <c r="P12" s="9"/>
      <c r="Q12" s="9">
        <v>0</v>
      </c>
      <c r="R12" s="9"/>
      <c r="S12" s="9">
        <v>270395100</v>
      </c>
      <c r="U12" s="29"/>
    </row>
    <row r="13" spans="1:21" ht="21" x14ac:dyDescent="0.55000000000000004">
      <c r="A13" s="2" t="s">
        <v>163</v>
      </c>
      <c r="C13" s="1" t="s">
        <v>164</v>
      </c>
      <c r="E13" s="3">
        <v>413452</v>
      </c>
      <c r="G13" s="3">
        <v>130</v>
      </c>
      <c r="I13" s="4">
        <v>0</v>
      </c>
      <c r="J13" s="4"/>
      <c r="K13" s="4">
        <v>0</v>
      </c>
      <c r="L13" s="4"/>
      <c r="M13" s="4">
        <v>0</v>
      </c>
      <c r="N13" s="4"/>
      <c r="O13" s="9">
        <v>53748760</v>
      </c>
      <c r="P13" s="9"/>
      <c r="Q13" s="9">
        <v>0</v>
      </c>
      <c r="R13" s="9"/>
      <c r="S13" s="9">
        <v>53748760</v>
      </c>
      <c r="U13" s="29"/>
    </row>
    <row r="14" spans="1:21" ht="21" x14ac:dyDescent="0.55000000000000004">
      <c r="A14" s="2" t="s">
        <v>22</v>
      </c>
      <c r="C14" s="1" t="s">
        <v>165</v>
      </c>
      <c r="E14" s="3">
        <v>10000000</v>
      </c>
      <c r="G14" s="3">
        <v>150</v>
      </c>
      <c r="I14" s="4">
        <v>0</v>
      </c>
      <c r="J14" s="4"/>
      <c r="K14" s="4">
        <v>0</v>
      </c>
      <c r="L14" s="4"/>
      <c r="M14" s="4">
        <v>0</v>
      </c>
      <c r="N14" s="4"/>
      <c r="O14" s="9">
        <v>1500000000</v>
      </c>
      <c r="P14" s="9"/>
      <c r="Q14" s="9">
        <v>0</v>
      </c>
      <c r="R14" s="9"/>
      <c r="S14" s="9">
        <v>1500000000</v>
      </c>
      <c r="U14" s="29"/>
    </row>
    <row r="15" spans="1:21" ht="21" x14ac:dyDescent="0.55000000000000004">
      <c r="A15" s="2" t="s">
        <v>24</v>
      </c>
      <c r="C15" s="1" t="s">
        <v>4</v>
      </c>
      <c r="E15" s="3">
        <v>44750</v>
      </c>
      <c r="G15" s="3">
        <v>700</v>
      </c>
      <c r="I15" s="4">
        <v>0</v>
      </c>
      <c r="J15" s="4"/>
      <c r="K15" s="4">
        <v>0</v>
      </c>
      <c r="L15" s="4"/>
      <c r="M15" s="4">
        <v>0</v>
      </c>
      <c r="N15" s="4"/>
      <c r="O15" s="9">
        <v>31325000</v>
      </c>
      <c r="P15" s="9"/>
      <c r="Q15" s="9">
        <v>-4004510</v>
      </c>
      <c r="R15" s="9"/>
      <c r="S15" s="9">
        <v>27320490</v>
      </c>
      <c r="U15" s="29"/>
    </row>
    <row r="16" spans="1:21" ht="21" x14ac:dyDescent="0.55000000000000004">
      <c r="A16" s="2" t="s">
        <v>19</v>
      </c>
      <c r="C16" s="1" t="s">
        <v>166</v>
      </c>
      <c r="E16" s="3">
        <v>105858</v>
      </c>
      <c r="G16" s="3">
        <v>2740</v>
      </c>
      <c r="I16" s="4">
        <v>0</v>
      </c>
      <c r="J16" s="4"/>
      <c r="K16" s="4">
        <v>0</v>
      </c>
      <c r="L16" s="4"/>
      <c r="M16" s="4">
        <v>0</v>
      </c>
      <c r="N16" s="4"/>
      <c r="O16" s="9">
        <v>290050920</v>
      </c>
      <c r="P16" s="9"/>
      <c r="Q16" s="9">
        <v>0</v>
      </c>
      <c r="R16" s="9"/>
      <c r="S16" s="9">
        <v>290050920</v>
      </c>
      <c r="U16" s="29"/>
    </row>
    <row r="17" spans="1:21" ht="21" x14ac:dyDescent="0.55000000000000004">
      <c r="A17" s="2" t="s">
        <v>167</v>
      </c>
      <c r="C17" s="1" t="s">
        <v>168</v>
      </c>
      <c r="E17" s="3">
        <v>2940000</v>
      </c>
      <c r="G17" s="3">
        <v>650</v>
      </c>
      <c r="I17" s="4">
        <v>0</v>
      </c>
      <c r="J17" s="4"/>
      <c r="K17" s="4">
        <v>0</v>
      </c>
      <c r="L17" s="4"/>
      <c r="M17" s="4">
        <v>0</v>
      </c>
      <c r="N17" s="4"/>
      <c r="O17" s="9">
        <v>1911000000</v>
      </c>
      <c r="P17" s="9"/>
      <c r="Q17" s="9">
        <v>0</v>
      </c>
      <c r="R17" s="9"/>
      <c r="S17" s="9">
        <v>1911000000</v>
      </c>
      <c r="U17" s="29"/>
    </row>
    <row r="18" spans="1:21" ht="21" x14ac:dyDescent="0.55000000000000004">
      <c r="A18" s="2" t="s">
        <v>15</v>
      </c>
      <c r="C18" s="1" t="s">
        <v>169</v>
      </c>
      <c r="E18" s="3">
        <v>14152500</v>
      </c>
      <c r="G18" s="3">
        <v>65</v>
      </c>
      <c r="I18" s="4">
        <v>0</v>
      </c>
      <c r="J18" s="4"/>
      <c r="K18" s="4">
        <v>0</v>
      </c>
      <c r="L18" s="4"/>
      <c r="M18" s="4">
        <v>0</v>
      </c>
      <c r="N18" s="4"/>
      <c r="O18" s="9">
        <v>919912500</v>
      </c>
      <c r="P18" s="9"/>
      <c r="Q18" s="9">
        <v>0</v>
      </c>
      <c r="R18" s="9"/>
      <c r="S18" s="9">
        <v>919912500</v>
      </c>
      <c r="U18" s="29"/>
    </row>
    <row r="19" spans="1:21" ht="21" x14ac:dyDescent="0.55000000000000004">
      <c r="A19" s="2" t="s">
        <v>170</v>
      </c>
      <c r="C19" s="1" t="s">
        <v>171</v>
      </c>
      <c r="E19" s="3">
        <v>8013798</v>
      </c>
      <c r="G19" s="3">
        <v>250</v>
      </c>
      <c r="I19" s="4">
        <v>0</v>
      </c>
      <c r="J19" s="4"/>
      <c r="K19" s="4">
        <v>0</v>
      </c>
      <c r="L19" s="4"/>
      <c r="M19" s="4">
        <v>0</v>
      </c>
      <c r="N19" s="4"/>
      <c r="O19" s="9">
        <v>2003449500</v>
      </c>
      <c r="P19" s="9"/>
      <c r="Q19" s="9">
        <v>0</v>
      </c>
      <c r="R19" s="9"/>
      <c r="S19" s="9">
        <v>2003449500</v>
      </c>
      <c r="U19" s="29"/>
    </row>
    <row r="20" spans="1:21" ht="21" x14ac:dyDescent="0.55000000000000004">
      <c r="A20" s="2" t="s">
        <v>172</v>
      </c>
      <c r="C20" s="1" t="s">
        <v>173</v>
      </c>
      <c r="E20" s="3">
        <v>10496511</v>
      </c>
      <c r="G20" s="3">
        <v>125</v>
      </c>
      <c r="I20" s="4">
        <v>0</v>
      </c>
      <c r="J20" s="4"/>
      <c r="K20" s="4">
        <v>0</v>
      </c>
      <c r="L20" s="4"/>
      <c r="M20" s="4">
        <v>0</v>
      </c>
      <c r="N20" s="4"/>
      <c r="O20" s="9">
        <v>1312063875</v>
      </c>
      <c r="P20" s="9"/>
      <c r="Q20" s="9">
        <v>0</v>
      </c>
      <c r="R20" s="9"/>
      <c r="S20" s="9">
        <v>1312063875</v>
      </c>
      <c r="U20" s="29"/>
    </row>
    <row r="21" spans="1:21" ht="21" x14ac:dyDescent="0.55000000000000004">
      <c r="A21" s="2" t="s">
        <v>174</v>
      </c>
      <c r="C21" s="1" t="s">
        <v>175</v>
      </c>
      <c r="E21" s="3">
        <v>500000</v>
      </c>
      <c r="G21" s="3">
        <v>21000</v>
      </c>
      <c r="I21" s="4">
        <v>0</v>
      </c>
      <c r="J21" s="4"/>
      <c r="K21" s="4">
        <v>0</v>
      </c>
      <c r="L21" s="4"/>
      <c r="M21" s="4">
        <v>0</v>
      </c>
      <c r="N21" s="4"/>
      <c r="O21" s="9">
        <v>10500000000</v>
      </c>
      <c r="P21" s="9"/>
      <c r="Q21" s="9">
        <v>0</v>
      </c>
      <c r="R21" s="9"/>
      <c r="S21" s="9">
        <v>10500000000</v>
      </c>
      <c r="U21" s="29"/>
    </row>
    <row r="22" spans="1:21" ht="21" x14ac:dyDescent="0.55000000000000004">
      <c r="A22" s="2" t="s">
        <v>176</v>
      </c>
      <c r="C22" s="1" t="s">
        <v>177</v>
      </c>
      <c r="E22" s="3">
        <v>2800000</v>
      </c>
      <c r="G22" s="3">
        <v>1000</v>
      </c>
      <c r="I22" s="4">
        <v>0</v>
      </c>
      <c r="J22" s="4"/>
      <c r="K22" s="4">
        <v>0</v>
      </c>
      <c r="L22" s="4"/>
      <c r="M22" s="4">
        <v>0</v>
      </c>
      <c r="N22" s="4"/>
      <c r="O22" s="9">
        <v>2800000000</v>
      </c>
      <c r="P22" s="9"/>
      <c r="Q22" s="9">
        <v>0</v>
      </c>
      <c r="R22" s="9"/>
      <c r="S22" s="9">
        <v>2800000000</v>
      </c>
      <c r="U22" s="29"/>
    </row>
    <row r="23" spans="1:21" ht="21" x14ac:dyDescent="0.55000000000000004">
      <c r="A23" s="2" t="s">
        <v>21</v>
      </c>
      <c r="C23" s="1" t="s">
        <v>4</v>
      </c>
      <c r="E23" s="3">
        <v>60450168</v>
      </c>
      <c r="G23" s="3">
        <v>188</v>
      </c>
      <c r="I23" s="4">
        <v>0</v>
      </c>
      <c r="J23" s="4"/>
      <c r="K23" s="4">
        <v>0</v>
      </c>
      <c r="L23" s="4"/>
      <c r="M23" s="4">
        <v>0</v>
      </c>
      <c r="N23" s="4"/>
      <c r="O23" s="9">
        <v>11364631584</v>
      </c>
      <c r="P23" s="9"/>
      <c r="Q23" s="9">
        <v>0</v>
      </c>
      <c r="R23" s="9"/>
      <c r="S23" s="9">
        <v>11364631584</v>
      </c>
      <c r="U23" s="29"/>
    </row>
    <row r="24" spans="1:21" ht="21" x14ac:dyDescent="0.55000000000000004">
      <c r="A24" s="2" t="s">
        <v>26</v>
      </c>
      <c r="C24" s="1" t="s">
        <v>178</v>
      </c>
      <c r="E24" s="3">
        <v>7000000</v>
      </c>
      <c r="G24" s="3">
        <v>540</v>
      </c>
      <c r="I24" s="4">
        <v>0</v>
      </c>
      <c r="J24" s="4"/>
      <c r="K24" s="4">
        <v>0</v>
      </c>
      <c r="L24" s="4"/>
      <c r="M24" s="4">
        <v>0</v>
      </c>
      <c r="N24" s="4"/>
      <c r="O24" s="9">
        <v>3780000000</v>
      </c>
      <c r="P24" s="9"/>
      <c r="Q24" s="9">
        <v>0</v>
      </c>
      <c r="R24" s="9"/>
      <c r="S24" s="9">
        <v>3780000000</v>
      </c>
      <c r="U24" s="29"/>
    </row>
    <row r="25" spans="1:21" ht="21" x14ac:dyDescent="0.55000000000000004">
      <c r="A25" s="2" t="s">
        <v>179</v>
      </c>
      <c r="C25" s="1" t="s">
        <v>180</v>
      </c>
      <c r="E25" s="3">
        <v>1349937</v>
      </c>
      <c r="G25" s="3">
        <v>200</v>
      </c>
      <c r="I25" s="4">
        <v>0</v>
      </c>
      <c r="J25" s="4"/>
      <c r="K25" s="4">
        <v>0</v>
      </c>
      <c r="L25" s="4"/>
      <c r="M25" s="4">
        <v>0</v>
      </c>
      <c r="N25" s="4"/>
      <c r="O25" s="9">
        <v>269987400</v>
      </c>
      <c r="P25" s="9"/>
      <c r="Q25" s="9">
        <v>0</v>
      </c>
      <c r="R25" s="9"/>
      <c r="S25" s="9">
        <v>269987400</v>
      </c>
      <c r="U25" s="29"/>
    </row>
    <row r="26" spans="1:2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5">
        <f t="shared" ref="O26:S26" si="0">SUM(O8:O25)</f>
        <v>51876558939</v>
      </c>
      <c r="P26" s="15">
        <f t="shared" si="0"/>
        <v>0</v>
      </c>
      <c r="Q26" s="30">
        <v>-1107960801</v>
      </c>
      <c r="R26" s="15">
        <f t="shared" si="0"/>
        <v>0</v>
      </c>
      <c r="S26" s="15">
        <f t="shared" si="0"/>
        <v>50768598138</v>
      </c>
      <c r="U26" s="29"/>
    </row>
  </sheetData>
  <sheetProtection algorithmName="SHA-512" hashValue="PBopAZxo8VlwEbf8AESa7piBMFXluPhbyRhrrH2c7pbKx+OnbOlHZTgIsdK5003oXvB4RUzpWurAij3klWMMZg==" saltValue="D5tbllfGbog70gDkhyhSuw==" spinCount="100000" sheet="1" objects="1" scenarios="1" selectLockedCells="1" autoFilter="0" selectUnlockedCells="1"/>
  <mergeCells count="16">
    <mergeCell ref="A3:S3"/>
    <mergeCell ref="A2:S2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2:S30"/>
  <sheetViews>
    <sheetView rightToLeft="1" view="pageBreakPreview" topLeftCell="A5" zoomScale="80" zoomScaleNormal="100" zoomScaleSheetLayoutView="80" workbookViewId="0">
      <selection activeCell="O27" sqref="O27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.140625" style="27" bestFit="1" customWidth="1"/>
    <col min="16" max="16" width="1" style="1" customWidth="1"/>
    <col min="17" max="17" width="27.5703125" style="1" bestFit="1" customWidth="1"/>
    <col min="18" max="18" width="1" style="1" customWidth="1"/>
    <col min="19" max="19" width="20" style="1" bestFit="1" customWidth="1"/>
    <col min="20" max="16384" width="9.140625" style="1"/>
  </cols>
  <sheetData>
    <row r="2" spans="1:19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9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9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9" ht="21" x14ac:dyDescent="0.45">
      <c r="A6" s="35" t="s">
        <v>3</v>
      </c>
      <c r="C6" s="36" t="s">
        <v>137</v>
      </c>
      <c r="D6" s="36" t="s">
        <v>137</v>
      </c>
      <c r="E6" s="36" t="s">
        <v>137</v>
      </c>
      <c r="F6" s="36" t="s">
        <v>137</v>
      </c>
      <c r="G6" s="36" t="s">
        <v>137</v>
      </c>
      <c r="H6" s="36" t="s">
        <v>137</v>
      </c>
      <c r="I6" s="36" t="s">
        <v>137</v>
      </c>
      <c r="K6" s="36" t="s">
        <v>138</v>
      </c>
      <c r="L6" s="36" t="s">
        <v>138</v>
      </c>
      <c r="M6" s="36" t="s">
        <v>138</v>
      </c>
      <c r="N6" s="36" t="s">
        <v>138</v>
      </c>
      <c r="O6" s="36" t="s">
        <v>138</v>
      </c>
      <c r="P6" s="36" t="s">
        <v>138</v>
      </c>
      <c r="Q6" s="36" t="s">
        <v>138</v>
      </c>
    </row>
    <row r="7" spans="1:19" ht="21" x14ac:dyDescent="0.45">
      <c r="A7" s="36" t="s">
        <v>3</v>
      </c>
      <c r="C7" s="36" t="s">
        <v>7</v>
      </c>
      <c r="E7" s="36" t="s">
        <v>181</v>
      </c>
      <c r="G7" s="36" t="s">
        <v>182</v>
      </c>
      <c r="I7" s="36" t="s">
        <v>183</v>
      </c>
      <c r="K7" s="36" t="s">
        <v>7</v>
      </c>
      <c r="M7" s="36" t="s">
        <v>181</v>
      </c>
      <c r="O7" s="37" t="s">
        <v>182</v>
      </c>
      <c r="Q7" s="36" t="s">
        <v>183</v>
      </c>
    </row>
    <row r="8" spans="1:19" ht="21" x14ac:dyDescent="0.55000000000000004">
      <c r="A8" s="2" t="s">
        <v>26</v>
      </c>
      <c r="C8" s="16">
        <v>7000000</v>
      </c>
      <c r="D8" s="16"/>
      <c r="E8" s="16">
        <v>89345214000</v>
      </c>
      <c r="F8" s="16"/>
      <c r="G8" s="16">
        <v>87675210000</v>
      </c>
      <c r="H8" s="16"/>
      <c r="I8" s="9">
        <v>1670004000</v>
      </c>
      <c r="J8" s="9"/>
      <c r="K8" s="9">
        <v>7000000</v>
      </c>
      <c r="L8" s="9"/>
      <c r="M8" s="9">
        <v>89345214000</v>
      </c>
      <c r="N8" s="9"/>
      <c r="O8" s="9">
        <v>-106784178877</v>
      </c>
      <c r="P8" s="9"/>
      <c r="Q8" s="9">
        <v>-17438964877</v>
      </c>
      <c r="S8" s="29">
        <f>O8*-1</f>
        <v>106784178877</v>
      </c>
    </row>
    <row r="9" spans="1:19" ht="21" x14ac:dyDescent="0.55000000000000004">
      <c r="A9" s="2" t="s">
        <v>22</v>
      </c>
      <c r="C9" s="16">
        <v>32085561</v>
      </c>
      <c r="D9" s="16"/>
      <c r="E9" s="16">
        <v>56644901795</v>
      </c>
      <c r="F9" s="16"/>
      <c r="G9" s="16">
        <v>55656167586</v>
      </c>
      <c r="H9" s="16"/>
      <c r="I9" s="9">
        <v>988734209</v>
      </c>
      <c r="J9" s="9"/>
      <c r="K9" s="9">
        <v>32085561</v>
      </c>
      <c r="L9" s="9"/>
      <c r="M9" s="9">
        <v>56644901795</v>
      </c>
      <c r="N9" s="9"/>
      <c r="O9" s="9">
        <v>-57550196900</v>
      </c>
      <c r="P9" s="9"/>
      <c r="Q9" s="9">
        <v>-905295104</v>
      </c>
      <c r="S9" s="29">
        <f t="shared" ref="S9:S30" si="0">O9*-1</f>
        <v>57550196900</v>
      </c>
    </row>
    <row r="10" spans="1:19" ht="21" x14ac:dyDescent="0.55000000000000004">
      <c r="A10" s="2" t="s">
        <v>18</v>
      </c>
      <c r="C10" s="16">
        <v>15000000</v>
      </c>
      <c r="D10" s="16"/>
      <c r="E10" s="16">
        <v>55766205000</v>
      </c>
      <c r="F10" s="16"/>
      <c r="G10" s="16">
        <v>54752274000</v>
      </c>
      <c r="H10" s="16"/>
      <c r="I10" s="9">
        <v>1013931000</v>
      </c>
      <c r="J10" s="9"/>
      <c r="K10" s="9">
        <v>15000000</v>
      </c>
      <c r="L10" s="9"/>
      <c r="M10" s="9">
        <v>55766205000</v>
      </c>
      <c r="N10" s="9"/>
      <c r="O10" s="9">
        <v>-52996957080</v>
      </c>
      <c r="P10" s="9"/>
      <c r="Q10" s="9">
        <v>2769247920</v>
      </c>
      <c r="S10" s="29">
        <f t="shared" si="0"/>
        <v>52996957080</v>
      </c>
    </row>
    <row r="11" spans="1:19" ht="21" x14ac:dyDescent="0.55000000000000004">
      <c r="A11" s="2" t="s">
        <v>29</v>
      </c>
      <c r="C11" s="16">
        <v>10477455</v>
      </c>
      <c r="D11" s="16"/>
      <c r="E11" s="16">
        <v>71968438726</v>
      </c>
      <c r="F11" s="16"/>
      <c r="G11" s="16">
        <v>72697496716</v>
      </c>
      <c r="H11" s="16"/>
      <c r="I11" s="9">
        <v>-729057989</v>
      </c>
      <c r="J11" s="9"/>
      <c r="K11" s="9">
        <v>10477455</v>
      </c>
      <c r="L11" s="9"/>
      <c r="M11" s="9">
        <v>71968438726</v>
      </c>
      <c r="N11" s="9"/>
      <c r="O11" s="9">
        <v>-54991802673</v>
      </c>
      <c r="P11" s="9"/>
      <c r="Q11" s="9">
        <v>16976636053</v>
      </c>
      <c r="S11" s="29">
        <f t="shared" si="0"/>
        <v>54991802673</v>
      </c>
    </row>
    <row r="12" spans="1:19" ht="21" x14ac:dyDescent="0.55000000000000004">
      <c r="A12" s="2" t="s">
        <v>23</v>
      </c>
      <c r="C12" s="16">
        <v>218115</v>
      </c>
      <c r="D12" s="16"/>
      <c r="E12" s="16">
        <v>4468602816</v>
      </c>
      <c r="F12" s="16"/>
      <c r="G12" s="16">
        <v>4418734856</v>
      </c>
      <c r="H12" s="16"/>
      <c r="I12" s="9">
        <v>49867960</v>
      </c>
      <c r="J12" s="9"/>
      <c r="K12" s="9">
        <v>218115</v>
      </c>
      <c r="L12" s="9"/>
      <c r="M12" s="9">
        <v>4468602816</v>
      </c>
      <c r="N12" s="9"/>
      <c r="O12" s="9">
        <v>-3802973964</v>
      </c>
      <c r="P12" s="9"/>
      <c r="Q12" s="9">
        <v>665628852</v>
      </c>
      <c r="S12" s="29">
        <f t="shared" si="0"/>
        <v>3802973964</v>
      </c>
    </row>
    <row r="13" spans="1:19" ht="21" x14ac:dyDescent="0.55000000000000004">
      <c r="A13" s="2" t="s">
        <v>28</v>
      </c>
      <c r="C13" s="16">
        <v>54931697</v>
      </c>
      <c r="D13" s="16"/>
      <c r="E13" s="16">
        <v>467581359688</v>
      </c>
      <c r="F13" s="16"/>
      <c r="G13" s="16">
        <v>458626163730</v>
      </c>
      <c r="H13" s="16"/>
      <c r="I13" s="9">
        <v>8955195958</v>
      </c>
      <c r="J13" s="9"/>
      <c r="K13" s="9">
        <v>54931697</v>
      </c>
      <c r="L13" s="9"/>
      <c r="M13" s="9">
        <v>467581359688</v>
      </c>
      <c r="N13" s="9"/>
      <c r="O13" s="9">
        <v>-433063467132</v>
      </c>
      <c r="P13" s="9"/>
      <c r="Q13" s="9">
        <v>34517892556</v>
      </c>
      <c r="S13" s="29">
        <f t="shared" si="0"/>
        <v>433063467132</v>
      </c>
    </row>
    <row r="14" spans="1:19" ht="21" x14ac:dyDescent="0.55000000000000004">
      <c r="A14" s="2" t="s">
        <v>27</v>
      </c>
      <c r="C14" s="16">
        <v>15000000</v>
      </c>
      <c r="D14" s="16"/>
      <c r="E14" s="16">
        <v>57734424000</v>
      </c>
      <c r="F14" s="16"/>
      <c r="G14" s="16">
        <v>56959065000</v>
      </c>
      <c r="H14" s="16"/>
      <c r="I14" s="9">
        <v>775359000</v>
      </c>
      <c r="J14" s="9"/>
      <c r="K14" s="9">
        <v>15000000</v>
      </c>
      <c r="L14" s="9"/>
      <c r="M14" s="9">
        <v>57734424000</v>
      </c>
      <c r="N14" s="9"/>
      <c r="O14" s="9">
        <v>-55203962940</v>
      </c>
      <c r="P14" s="9"/>
      <c r="Q14" s="9">
        <v>2530461060</v>
      </c>
      <c r="S14" s="29">
        <f t="shared" si="0"/>
        <v>55203962940</v>
      </c>
    </row>
    <row r="15" spans="1:19" ht="21" x14ac:dyDescent="0.55000000000000004">
      <c r="A15" s="2" t="s">
        <v>16</v>
      </c>
      <c r="C15" s="16">
        <v>10000000</v>
      </c>
      <c r="D15" s="16"/>
      <c r="E15" s="16">
        <v>61422349500</v>
      </c>
      <c r="F15" s="16"/>
      <c r="G15" s="16">
        <v>68688855000</v>
      </c>
      <c r="H15" s="16"/>
      <c r="I15" s="9">
        <v>-7266505500</v>
      </c>
      <c r="J15" s="9"/>
      <c r="K15" s="9">
        <v>10000000</v>
      </c>
      <c r="L15" s="9"/>
      <c r="M15" s="9">
        <v>61422349500</v>
      </c>
      <c r="N15" s="9"/>
      <c r="O15" s="9">
        <v>-59783255650</v>
      </c>
      <c r="P15" s="9"/>
      <c r="Q15" s="9">
        <v>1639093850</v>
      </c>
      <c r="S15" s="29">
        <f t="shared" si="0"/>
        <v>59783255650</v>
      </c>
    </row>
    <row r="16" spans="1:19" ht="21" x14ac:dyDescent="0.55000000000000004">
      <c r="A16" s="2" t="s">
        <v>30</v>
      </c>
      <c r="C16" s="16">
        <v>4000000</v>
      </c>
      <c r="D16" s="16"/>
      <c r="E16" s="16">
        <v>50473882800</v>
      </c>
      <c r="F16" s="16"/>
      <c r="G16" s="16">
        <v>49392356400</v>
      </c>
      <c r="H16" s="16"/>
      <c r="I16" s="9">
        <v>1081526400</v>
      </c>
      <c r="J16" s="9"/>
      <c r="K16" s="9">
        <v>4000000</v>
      </c>
      <c r="L16" s="9"/>
      <c r="M16" s="9">
        <v>50473882800</v>
      </c>
      <c r="N16" s="9"/>
      <c r="O16" s="9">
        <v>-59931530640</v>
      </c>
      <c r="P16" s="9"/>
      <c r="Q16" s="9">
        <v>-9457647840</v>
      </c>
      <c r="S16" s="29">
        <f t="shared" si="0"/>
        <v>59931530640</v>
      </c>
    </row>
    <row r="17" spans="1:19" ht="21" x14ac:dyDescent="0.55000000000000004">
      <c r="A17" s="2" t="s">
        <v>31</v>
      </c>
      <c r="C17" s="16">
        <v>8945567</v>
      </c>
      <c r="D17" s="16"/>
      <c r="E17" s="16">
        <v>97479020606</v>
      </c>
      <c r="F17" s="16"/>
      <c r="G17" s="16">
        <v>96298155677</v>
      </c>
      <c r="H17" s="16"/>
      <c r="I17" s="9">
        <v>1180864929</v>
      </c>
      <c r="J17" s="9"/>
      <c r="K17" s="9">
        <v>8945567</v>
      </c>
      <c r="L17" s="9"/>
      <c r="M17" s="9">
        <v>97479020606</v>
      </c>
      <c r="N17" s="9"/>
      <c r="O17" s="9">
        <v>-96298155677</v>
      </c>
      <c r="P17" s="9"/>
      <c r="Q17" s="9">
        <v>1180864929</v>
      </c>
      <c r="S17" s="29">
        <f t="shared" si="0"/>
        <v>96298155677</v>
      </c>
    </row>
    <row r="18" spans="1:19" ht="21" x14ac:dyDescent="0.55000000000000004">
      <c r="A18" s="2" t="s">
        <v>24</v>
      </c>
      <c r="C18" s="16">
        <v>44750</v>
      </c>
      <c r="D18" s="16"/>
      <c r="E18" s="16">
        <v>461296357</v>
      </c>
      <c r="F18" s="16"/>
      <c r="G18" s="16">
        <v>482203714</v>
      </c>
      <c r="H18" s="16"/>
      <c r="I18" s="9">
        <v>-20907356</v>
      </c>
      <c r="J18" s="9"/>
      <c r="K18" s="9">
        <v>44750</v>
      </c>
      <c r="L18" s="9"/>
      <c r="M18" s="9">
        <v>461296357</v>
      </c>
      <c r="N18" s="9"/>
      <c r="O18" s="9">
        <v>-385229166</v>
      </c>
      <c r="P18" s="9"/>
      <c r="Q18" s="9">
        <v>76067191</v>
      </c>
      <c r="S18" s="29">
        <f t="shared" si="0"/>
        <v>385229166</v>
      </c>
    </row>
    <row r="19" spans="1:19" ht="21" x14ac:dyDescent="0.55000000000000004">
      <c r="A19" s="2" t="s">
        <v>19</v>
      </c>
      <c r="C19" s="16">
        <v>105858</v>
      </c>
      <c r="D19" s="16"/>
      <c r="E19" s="16">
        <v>1774146523</v>
      </c>
      <c r="F19" s="16"/>
      <c r="G19" s="16">
        <v>1792035307</v>
      </c>
      <c r="H19" s="16"/>
      <c r="I19" s="9">
        <v>-17888783</v>
      </c>
      <c r="J19" s="9"/>
      <c r="K19" s="9">
        <v>105858</v>
      </c>
      <c r="L19" s="9"/>
      <c r="M19" s="9">
        <v>1774146523</v>
      </c>
      <c r="N19" s="9"/>
      <c r="O19" s="9">
        <v>-1353303604</v>
      </c>
      <c r="P19" s="9"/>
      <c r="Q19" s="9">
        <v>420842919</v>
      </c>
      <c r="S19" s="29">
        <f t="shared" si="0"/>
        <v>1353303604</v>
      </c>
    </row>
    <row r="20" spans="1:19" ht="21" x14ac:dyDescent="0.55000000000000004">
      <c r="A20" s="2" t="s">
        <v>21</v>
      </c>
      <c r="C20" s="16">
        <v>60450168</v>
      </c>
      <c r="D20" s="16"/>
      <c r="E20" s="16">
        <v>80160712993</v>
      </c>
      <c r="F20" s="16"/>
      <c r="G20" s="16">
        <v>78658450756</v>
      </c>
      <c r="H20" s="16"/>
      <c r="I20" s="9">
        <v>1502262237</v>
      </c>
      <c r="J20" s="9"/>
      <c r="K20" s="9">
        <v>60450168</v>
      </c>
      <c r="L20" s="9"/>
      <c r="M20" s="9">
        <v>80160712993</v>
      </c>
      <c r="N20" s="9"/>
      <c r="O20" s="9">
        <v>-75319552707</v>
      </c>
      <c r="P20" s="9"/>
      <c r="Q20" s="9">
        <v>4841160286</v>
      </c>
      <c r="S20" s="29">
        <f t="shared" si="0"/>
        <v>75319552707</v>
      </c>
    </row>
    <row r="21" spans="1:19" ht="21" x14ac:dyDescent="0.55000000000000004">
      <c r="A21" s="2" t="s">
        <v>15</v>
      </c>
      <c r="C21" s="16">
        <v>14152500</v>
      </c>
      <c r="D21" s="16"/>
      <c r="E21" s="16">
        <v>65473833876</v>
      </c>
      <c r="F21" s="16"/>
      <c r="G21" s="16">
        <v>67527804600</v>
      </c>
      <c r="H21" s="16"/>
      <c r="I21" s="9">
        <v>-2053970723</v>
      </c>
      <c r="J21" s="9"/>
      <c r="K21" s="9">
        <v>14152500</v>
      </c>
      <c r="L21" s="9"/>
      <c r="M21" s="9">
        <v>65473833876</v>
      </c>
      <c r="N21" s="9"/>
      <c r="O21" s="9">
        <v>-72311024092</v>
      </c>
      <c r="P21" s="9"/>
      <c r="Q21" s="9">
        <v>-6837190215</v>
      </c>
      <c r="S21" s="29">
        <f t="shared" si="0"/>
        <v>72311024092</v>
      </c>
    </row>
    <row r="22" spans="1:19" ht="21" x14ac:dyDescent="0.55000000000000004">
      <c r="A22" s="2" t="s">
        <v>20</v>
      </c>
      <c r="C22" s="16">
        <v>21362500</v>
      </c>
      <c r="D22" s="16"/>
      <c r="E22" s="16">
        <v>60117397936</v>
      </c>
      <c r="F22" s="16"/>
      <c r="G22" s="16">
        <v>59267982211</v>
      </c>
      <c r="H22" s="16"/>
      <c r="I22" s="9">
        <v>849415725</v>
      </c>
      <c r="J22" s="9"/>
      <c r="K22" s="9">
        <v>21362500</v>
      </c>
      <c r="L22" s="9"/>
      <c r="M22" s="9">
        <v>60117397936</v>
      </c>
      <c r="N22" s="9"/>
      <c r="O22" s="9">
        <v>-56035519887</v>
      </c>
      <c r="P22" s="9"/>
      <c r="Q22" s="9">
        <v>4081878049</v>
      </c>
      <c r="S22" s="29">
        <f t="shared" si="0"/>
        <v>56035519887</v>
      </c>
    </row>
    <row r="23" spans="1:19" ht="21" x14ac:dyDescent="0.55000000000000004">
      <c r="A23" s="2" t="s">
        <v>17</v>
      </c>
      <c r="C23" s="16">
        <v>5000000</v>
      </c>
      <c r="D23" s="16"/>
      <c r="E23" s="16">
        <v>72063654750</v>
      </c>
      <c r="F23" s="16"/>
      <c r="G23" s="16">
        <v>70791270750</v>
      </c>
      <c r="H23" s="16"/>
      <c r="I23" s="9">
        <v>1272384000</v>
      </c>
      <c r="J23" s="9"/>
      <c r="K23" s="9">
        <v>5000000</v>
      </c>
      <c r="L23" s="9"/>
      <c r="M23" s="9">
        <v>72063654750</v>
      </c>
      <c r="N23" s="9"/>
      <c r="O23" s="9">
        <v>-71718834125</v>
      </c>
      <c r="P23" s="9"/>
      <c r="Q23" s="9">
        <v>344820625</v>
      </c>
      <c r="S23" s="29">
        <f t="shared" si="0"/>
        <v>71718834125</v>
      </c>
    </row>
    <row r="24" spans="1:19" ht="21" x14ac:dyDescent="0.55000000000000004">
      <c r="A24" s="2" t="s">
        <v>25</v>
      </c>
      <c r="C24" s="16">
        <v>160260</v>
      </c>
      <c r="D24" s="16"/>
      <c r="E24" s="16">
        <v>45219687778</v>
      </c>
      <c r="F24" s="16"/>
      <c r="G24" s="16">
        <v>46252137286</v>
      </c>
      <c r="H24" s="16"/>
      <c r="I24" s="9">
        <v>-1032449507</v>
      </c>
      <c r="J24" s="9"/>
      <c r="K24" s="9">
        <v>160260</v>
      </c>
      <c r="L24" s="9"/>
      <c r="M24" s="9">
        <v>45219687778</v>
      </c>
      <c r="N24" s="9"/>
      <c r="O24" s="9">
        <v>-50655210928</v>
      </c>
      <c r="P24" s="9"/>
      <c r="Q24" s="9">
        <v>-5435523149</v>
      </c>
      <c r="S24" s="29">
        <f t="shared" si="0"/>
        <v>50655210928</v>
      </c>
    </row>
    <row r="25" spans="1:19" ht="21" x14ac:dyDescent="0.55000000000000004">
      <c r="A25" s="2" t="s">
        <v>79</v>
      </c>
      <c r="C25" s="16">
        <v>2100000</v>
      </c>
      <c r="D25" s="16"/>
      <c r="E25" s="16">
        <v>2047128890625</v>
      </c>
      <c r="F25" s="16"/>
      <c r="G25" s="16">
        <v>2043601530075</v>
      </c>
      <c r="H25" s="16"/>
      <c r="I25" s="9">
        <v>3527360550</v>
      </c>
      <c r="J25" s="9"/>
      <c r="K25" s="9">
        <v>2100000</v>
      </c>
      <c r="L25" s="9"/>
      <c r="M25" s="9">
        <v>2047128890625</v>
      </c>
      <c r="N25" s="9"/>
      <c r="O25" s="9">
        <v>-2003959482000</v>
      </c>
      <c r="P25" s="9"/>
      <c r="Q25" s="9">
        <v>43169408625</v>
      </c>
      <c r="S25" s="29">
        <f t="shared" si="0"/>
        <v>2003959482000</v>
      </c>
    </row>
    <row r="26" spans="1:19" ht="21" x14ac:dyDescent="0.55000000000000004">
      <c r="A26" s="2" t="s">
        <v>72</v>
      </c>
      <c r="C26" s="16">
        <v>824000</v>
      </c>
      <c r="D26" s="16"/>
      <c r="E26" s="16">
        <v>811492890250</v>
      </c>
      <c r="F26" s="16"/>
      <c r="G26" s="16">
        <v>823850650000</v>
      </c>
      <c r="H26" s="16"/>
      <c r="I26" s="9">
        <v>-12357759750</v>
      </c>
      <c r="J26" s="9"/>
      <c r="K26" s="9">
        <v>824000</v>
      </c>
      <c r="L26" s="9"/>
      <c r="M26" s="9">
        <v>811492890250</v>
      </c>
      <c r="N26" s="9"/>
      <c r="O26" s="9">
        <v>-897997208500</v>
      </c>
      <c r="P26" s="9"/>
      <c r="Q26" s="9">
        <v>-86504318250</v>
      </c>
      <c r="S26" s="29">
        <f t="shared" si="0"/>
        <v>897997208500</v>
      </c>
    </row>
    <row r="27" spans="1:19" ht="21" x14ac:dyDescent="0.55000000000000004">
      <c r="A27" s="2" t="s">
        <v>82</v>
      </c>
      <c r="C27" s="16">
        <v>1000</v>
      </c>
      <c r="D27" s="16"/>
      <c r="E27" s="16">
        <v>979822375</v>
      </c>
      <c r="F27" s="16"/>
      <c r="G27" s="16">
        <v>979822375</v>
      </c>
      <c r="H27" s="16"/>
      <c r="I27" s="9">
        <v>0</v>
      </c>
      <c r="J27" s="9"/>
      <c r="K27" s="9">
        <v>1000</v>
      </c>
      <c r="L27" s="9"/>
      <c r="M27" s="9">
        <v>979822375</v>
      </c>
      <c r="N27" s="9"/>
      <c r="O27" s="9">
        <v>-1019815125</v>
      </c>
      <c r="P27" s="9"/>
      <c r="Q27" s="9">
        <v>-39992750</v>
      </c>
      <c r="S27" s="29">
        <f t="shared" si="0"/>
        <v>1019815125</v>
      </c>
    </row>
    <row r="28" spans="1:19" ht="21" x14ac:dyDescent="0.55000000000000004">
      <c r="A28" s="2" t="s">
        <v>76</v>
      </c>
      <c r="C28" s="16">
        <v>913500</v>
      </c>
      <c r="D28" s="16"/>
      <c r="E28" s="16">
        <v>894154405134</v>
      </c>
      <c r="F28" s="16"/>
      <c r="G28" s="16">
        <v>883714992620</v>
      </c>
      <c r="H28" s="16"/>
      <c r="I28" s="9">
        <v>10439412514</v>
      </c>
      <c r="J28" s="9"/>
      <c r="K28" s="9">
        <v>913500</v>
      </c>
      <c r="L28" s="9"/>
      <c r="M28" s="9">
        <v>894154405134</v>
      </c>
      <c r="N28" s="9"/>
      <c r="O28" s="9">
        <v>-970874497096</v>
      </c>
      <c r="P28" s="9"/>
      <c r="Q28" s="9">
        <v>-76720091961</v>
      </c>
      <c r="S28" s="29">
        <f t="shared" si="0"/>
        <v>970874497096</v>
      </c>
    </row>
    <row r="29" spans="1:19" ht="21" x14ac:dyDescent="0.55000000000000004">
      <c r="A29" s="2" t="s">
        <v>85</v>
      </c>
      <c r="C29" s="16">
        <v>20000</v>
      </c>
      <c r="D29" s="16"/>
      <c r="E29" s="16">
        <v>19996375000</v>
      </c>
      <c r="F29" s="16"/>
      <c r="G29" s="23">
        <v>19996375000</v>
      </c>
      <c r="H29" s="23"/>
      <c r="I29" s="24">
        <v>0</v>
      </c>
      <c r="J29" s="24"/>
      <c r="K29" s="24">
        <v>20000</v>
      </c>
      <c r="L29" s="24"/>
      <c r="M29" s="24">
        <v>19996375000</v>
      </c>
      <c r="N29" s="24"/>
      <c r="O29" s="9">
        <v>-19996375000</v>
      </c>
      <c r="P29" s="24"/>
      <c r="Q29" s="24">
        <v>0</v>
      </c>
      <c r="S29" s="29">
        <f t="shared" si="0"/>
        <v>19996375000</v>
      </c>
    </row>
    <row r="30" spans="1:19" x14ac:dyDescent="0.45">
      <c r="A30" s="5"/>
      <c r="B30" s="5"/>
      <c r="C30" s="5"/>
      <c r="D30" s="5"/>
      <c r="E30" s="17">
        <f t="shared" ref="E30:I30" si="1">SUM(E8:E29)</f>
        <v>5111907512528</v>
      </c>
      <c r="F30" s="17">
        <f t="shared" si="1"/>
        <v>0</v>
      </c>
      <c r="G30" s="22">
        <f t="shared" si="1"/>
        <v>5102079733659</v>
      </c>
      <c r="H30" s="22">
        <f t="shared" si="1"/>
        <v>0</v>
      </c>
      <c r="I30" s="9">
        <f t="shared" si="1"/>
        <v>9827778874</v>
      </c>
      <c r="J30" s="9"/>
      <c r="K30" s="9"/>
      <c r="L30" s="9"/>
      <c r="M30" s="9">
        <f t="shared" ref="M30:Q30" si="2">SUM(M8:M29)</f>
        <v>5111907512528</v>
      </c>
      <c r="N30" s="9">
        <f t="shared" si="2"/>
        <v>0</v>
      </c>
      <c r="O30" s="32">
        <v>-5202032533763</v>
      </c>
      <c r="P30" s="9">
        <f t="shared" si="2"/>
        <v>0</v>
      </c>
      <c r="Q30" s="9">
        <f t="shared" si="2"/>
        <v>-90125021231</v>
      </c>
      <c r="S30" s="29">
        <f t="shared" si="0"/>
        <v>5202032533763</v>
      </c>
    </row>
  </sheetData>
  <sheetProtection algorithmName="SHA-512" hashValue="aNZA6dYkWTM/bbltrpFAPqVIZ8+H5k9fcJ2yCO2hXM4iHy1IkXJLrKFp9UcT6xK2y72PEhgM+cIviO6hdC+JoQ==" saltValue="r1CBYNctLySObg5XVUhLf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view="pageBreakPreview" topLeftCell="A22" zoomScale="80" zoomScaleNormal="100" zoomScaleSheetLayoutView="80" workbookViewId="0">
      <selection activeCell="O18" sqref="O18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1" x14ac:dyDescent="0.45">
      <c r="A3" s="34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21" x14ac:dyDescent="0.4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ht="21" x14ac:dyDescent="0.45">
      <c r="A6" s="35" t="s">
        <v>3</v>
      </c>
      <c r="C6" s="36" t="s">
        <v>137</v>
      </c>
      <c r="D6" s="36" t="s">
        <v>137</v>
      </c>
      <c r="E6" s="36" t="s">
        <v>137</v>
      </c>
      <c r="F6" s="36" t="s">
        <v>137</v>
      </c>
      <c r="G6" s="36" t="s">
        <v>137</v>
      </c>
      <c r="H6" s="36" t="s">
        <v>137</v>
      </c>
      <c r="I6" s="36" t="s">
        <v>137</v>
      </c>
      <c r="K6" s="36" t="s">
        <v>138</v>
      </c>
      <c r="L6" s="36" t="s">
        <v>138</v>
      </c>
      <c r="M6" s="36" t="s">
        <v>138</v>
      </c>
      <c r="N6" s="36" t="s">
        <v>138</v>
      </c>
      <c r="O6" s="36" t="s">
        <v>138</v>
      </c>
      <c r="P6" s="36" t="s">
        <v>138</v>
      </c>
      <c r="Q6" s="36" t="s">
        <v>138</v>
      </c>
    </row>
    <row r="7" spans="1:17" ht="21" x14ac:dyDescent="0.45">
      <c r="A7" s="36" t="s">
        <v>3</v>
      </c>
      <c r="C7" s="36" t="s">
        <v>7</v>
      </c>
      <c r="E7" s="36" t="s">
        <v>181</v>
      </c>
      <c r="G7" s="36" t="s">
        <v>182</v>
      </c>
      <c r="I7" s="36" t="s">
        <v>184</v>
      </c>
      <c r="K7" s="36" t="s">
        <v>7</v>
      </c>
      <c r="M7" s="36" t="s">
        <v>181</v>
      </c>
      <c r="O7" s="36" t="s">
        <v>182</v>
      </c>
      <c r="Q7" s="36" t="s">
        <v>184</v>
      </c>
    </row>
    <row r="8" spans="1:17" ht="21" x14ac:dyDescent="0.55000000000000004">
      <c r="A8" s="2" t="s">
        <v>31</v>
      </c>
      <c r="C8" s="3">
        <v>384433</v>
      </c>
      <c r="E8" s="3">
        <v>4203740929</v>
      </c>
      <c r="G8" s="3">
        <v>4138383715</v>
      </c>
      <c r="I8" s="3">
        <v>65357214</v>
      </c>
      <c r="K8" s="3">
        <v>384433</v>
      </c>
      <c r="M8" s="16">
        <v>4203740929</v>
      </c>
      <c r="N8" s="16"/>
      <c r="O8" s="16">
        <v>4138383715</v>
      </c>
      <c r="P8" s="16"/>
      <c r="Q8" s="16">
        <v>65357214</v>
      </c>
    </row>
    <row r="9" spans="1:17" ht="21" x14ac:dyDescent="0.55000000000000004">
      <c r="A9" s="2" t="s">
        <v>185</v>
      </c>
      <c r="C9" s="4">
        <v>0</v>
      </c>
      <c r="D9" s="4"/>
      <c r="E9" s="4">
        <v>0</v>
      </c>
      <c r="F9" s="4"/>
      <c r="G9" s="4">
        <v>0</v>
      </c>
      <c r="H9" s="4"/>
      <c r="I9" s="4">
        <v>0</v>
      </c>
      <c r="K9" s="3">
        <v>100000</v>
      </c>
      <c r="M9" s="16">
        <v>2826782732</v>
      </c>
      <c r="N9" s="16"/>
      <c r="O9" s="16">
        <v>1868814000</v>
      </c>
      <c r="P9" s="16"/>
      <c r="Q9" s="16">
        <v>957968732</v>
      </c>
    </row>
    <row r="10" spans="1:17" ht="21" x14ac:dyDescent="0.55000000000000004">
      <c r="A10" s="2" t="s">
        <v>26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K10" s="3">
        <v>5667704</v>
      </c>
      <c r="M10" s="16">
        <v>120415436974</v>
      </c>
      <c r="N10" s="16"/>
      <c r="O10" s="16">
        <v>80463785490</v>
      </c>
      <c r="P10" s="16"/>
      <c r="Q10" s="16">
        <v>39951651484</v>
      </c>
    </row>
    <row r="11" spans="1:17" ht="21" x14ac:dyDescent="0.55000000000000004">
      <c r="A11" s="2" t="s">
        <v>172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K11" s="3">
        <v>10496511</v>
      </c>
      <c r="M11" s="16">
        <v>52176085180</v>
      </c>
      <c r="N11" s="16"/>
      <c r="O11" s="16">
        <v>39023372280</v>
      </c>
      <c r="P11" s="16"/>
      <c r="Q11" s="16">
        <v>13152712900</v>
      </c>
    </row>
    <row r="12" spans="1:17" ht="21" x14ac:dyDescent="0.55000000000000004">
      <c r="A12" s="2" t="s">
        <v>186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K12" s="3">
        <v>150000</v>
      </c>
      <c r="M12" s="16">
        <v>1777361405</v>
      </c>
      <c r="N12" s="16"/>
      <c r="O12" s="16">
        <v>1142660475</v>
      </c>
      <c r="P12" s="16"/>
      <c r="Q12" s="16">
        <v>634700930</v>
      </c>
    </row>
    <row r="13" spans="1:17" ht="21" x14ac:dyDescent="0.55000000000000004">
      <c r="A13" s="2" t="s">
        <v>156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K13" s="3">
        <v>23559</v>
      </c>
      <c r="M13" s="16">
        <v>299760951</v>
      </c>
      <c r="N13" s="16"/>
      <c r="O13" s="16">
        <v>226225839</v>
      </c>
      <c r="P13" s="16"/>
      <c r="Q13" s="16">
        <v>73535112</v>
      </c>
    </row>
    <row r="14" spans="1:17" ht="21" x14ac:dyDescent="0.55000000000000004">
      <c r="A14" s="2" t="s">
        <v>187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K14" s="3">
        <v>6385</v>
      </c>
      <c r="M14" s="16">
        <v>50612879785</v>
      </c>
      <c r="N14" s="16"/>
      <c r="O14" s="16">
        <v>49993962580</v>
      </c>
      <c r="P14" s="16"/>
      <c r="Q14" s="16">
        <v>618917205</v>
      </c>
    </row>
    <row r="15" spans="1:17" ht="21" x14ac:dyDescent="0.55000000000000004">
      <c r="A15" s="2" t="s">
        <v>18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K15" s="3">
        <v>517840</v>
      </c>
      <c r="M15" s="16">
        <v>2426568553</v>
      </c>
      <c r="N15" s="16"/>
      <c r="O15" s="16">
        <v>1545820832</v>
      </c>
      <c r="P15" s="16"/>
      <c r="Q15" s="16">
        <v>880747721</v>
      </c>
    </row>
    <row r="16" spans="1:17" ht="21" x14ac:dyDescent="0.55000000000000004">
      <c r="A16" s="2" t="s">
        <v>174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K16" s="3">
        <v>500000</v>
      </c>
      <c r="M16" s="16">
        <v>93460046596</v>
      </c>
      <c r="N16" s="16"/>
      <c r="O16" s="16">
        <v>72277375500</v>
      </c>
      <c r="P16" s="16"/>
      <c r="Q16" s="16">
        <v>21182671096</v>
      </c>
    </row>
    <row r="17" spans="1:17" ht="21" x14ac:dyDescent="0.55000000000000004">
      <c r="A17" s="2" t="s">
        <v>161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K17" s="3">
        <v>300439</v>
      </c>
      <c r="M17" s="16">
        <v>2497724057</v>
      </c>
      <c r="N17" s="16"/>
      <c r="O17" s="16">
        <v>1694815309</v>
      </c>
      <c r="P17" s="16"/>
      <c r="Q17" s="16">
        <v>802908748</v>
      </c>
    </row>
    <row r="18" spans="1:17" ht="21" x14ac:dyDescent="0.55000000000000004">
      <c r="A18" s="2" t="s">
        <v>179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K18" s="3">
        <v>1349937</v>
      </c>
      <c r="M18" s="16">
        <v>13094000515</v>
      </c>
      <c r="N18" s="16"/>
      <c r="O18" s="16">
        <v>9581200806</v>
      </c>
      <c r="P18" s="16"/>
      <c r="Q18" s="16">
        <v>3512799709</v>
      </c>
    </row>
    <row r="19" spans="1:17" ht="21" x14ac:dyDescent="0.55000000000000004">
      <c r="A19" s="2" t="s">
        <v>176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3">
        <v>2800000</v>
      </c>
      <c r="M19" s="16">
        <v>44057341386</v>
      </c>
      <c r="N19" s="16"/>
      <c r="O19" s="16">
        <v>26720064000</v>
      </c>
      <c r="P19" s="16"/>
      <c r="Q19" s="16">
        <v>17337277386</v>
      </c>
    </row>
    <row r="20" spans="1:17" ht="21" x14ac:dyDescent="0.55000000000000004">
      <c r="A20" s="2" t="s">
        <v>188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3">
        <v>1235520</v>
      </c>
      <c r="M20" s="16">
        <v>9238235425</v>
      </c>
      <c r="N20" s="16"/>
      <c r="O20" s="16">
        <v>6411040384</v>
      </c>
      <c r="P20" s="16"/>
      <c r="Q20" s="16">
        <v>2827195041</v>
      </c>
    </row>
    <row r="21" spans="1:17" ht="21" x14ac:dyDescent="0.55000000000000004">
      <c r="A21" s="2" t="s">
        <v>189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3">
        <v>60935</v>
      </c>
      <c r="M21" s="16">
        <v>235384493</v>
      </c>
      <c r="N21" s="16"/>
      <c r="O21" s="16">
        <v>192135769</v>
      </c>
      <c r="P21" s="16"/>
      <c r="Q21" s="16">
        <v>43248724</v>
      </c>
    </row>
    <row r="22" spans="1:17" ht="21" x14ac:dyDescent="0.55000000000000004">
      <c r="A22" s="2" t="s">
        <v>190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K22" s="3">
        <v>195</v>
      </c>
      <c r="M22" s="16">
        <v>3849659</v>
      </c>
      <c r="N22" s="16"/>
      <c r="O22" s="16">
        <v>2585822</v>
      </c>
      <c r="P22" s="16"/>
      <c r="Q22" s="16">
        <v>1263837</v>
      </c>
    </row>
    <row r="23" spans="1:17" ht="21" x14ac:dyDescent="0.55000000000000004">
      <c r="A23" s="2" t="s">
        <v>163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3">
        <v>413453</v>
      </c>
      <c r="M23" s="16">
        <v>1918743528</v>
      </c>
      <c r="N23" s="16"/>
      <c r="O23" s="16">
        <v>1052552956</v>
      </c>
      <c r="P23" s="16"/>
      <c r="Q23" s="16">
        <v>866190572</v>
      </c>
    </row>
    <row r="24" spans="1:17" ht="21" x14ac:dyDescent="0.55000000000000004">
      <c r="A24" s="2" t="s">
        <v>191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K24" s="3">
        <v>350000</v>
      </c>
      <c r="M24" s="16">
        <v>830386720</v>
      </c>
      <c r="N24" s="16"/>
      <c r="O24" s="16">
        <v>566061772</v>
      </c>
      <c r="P24" s="16"/>
      <c r="Q24" s="16">
        <v>264324948</v>
      </c>
    </row>
    <row r="25" spans="1:17" ht="21" x14ac:dyDescent="0.55000000000000004">
      <c r="A25" s="2" t="s">
        <v>192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K25" s="3">
        <v>355000</v>
      </c>
      <c r="M25" s="16">
        <v>1359118195</v>
      </c>
      <c r="N25" s="16"/>
      <c r="O25" s="16">
        <v>1015963832</v>
      </c>
      <c r="P25" s="16"/>
      <c r="Q25" s="16">
        <v>343154363</v>
      </c>
    </row>
    <row r="26" spans="1:17" ht="21" x14ac:dyDescent="0.55000000000000004">
      <c r="A26" s="2" t="s">
        <v>193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K26" s="3">
        <v>20858</v>
      </c>
      <c r="M26" s="16">
        <v>307530352</v>
      </c>
      <c r="N26" s="16"/>
      <c r="O26" s="16">
        <v>230768250</v>
      </c>
      <c r="P26" s="16"/>
      <c r="Q26" s="16">
        <v>76762102</v>
      </c>
    </row>
    <row r="27" spans="1:17" ht="21" x14ac:dyDescent="0.55000000000000004">
      <c r="A27" s="2" t="s">
        <v>194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3">
        <v>4493796</v>
      </c>
      <c r="M27" s="16">
        <v>43613746869</v>
      </c>
      <c r="N27" s="16"/>
      <c r="O27" s="16">
        <v>31232044753</v>
      </c>
      <c r="P27" s="16"/>
      <c r="Q27" s="16">
        <v>12381702116</v>
      </c>
    </row>
    <row r="28" spans="1:17" ht="21" x14ac:dyDescent="0.55000000000000004">
      <c r="A28" s="2" t="s">
        <v>170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K28" s="3">
        <v>8013798</v>
      </c>
      <c r="M28" s="16">
        <v>75756662911</v>
      </c>
      <c r="N28" s="16"/>
      <c r="O28" s="16">
        <v>47956017729</v>
      </c>
      <c r="P28" s="16"/>
      <c r="Q28" s="16">
        <v>27800645182</v>
      </c>
    </row>
    <row r="29" spans="1:17" ht="21" x14ac:dyDescent="0.55000000000000004">
      <c r="A29" s="2" t="s">
        <v>195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3">
        <v>421871</v>
      </c>
      <c r="M29" s="16">
        <v>2280506156</v>
      </c>
      <c r="N29" s="16"/>
      <c r="O29" s="16">
        <v>1627120166</v>
      </c>
      <c r="P29" s="16"/>
      <c r="Q29" s="16">
        <v>653385990</v>
      </c>
    </row>
    <row r="30" spans="1:17" ht="21" x14ac:dyDescent="0.55000000000000004">
      <c r="A30" s="2" t="s">
        <v>196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K30" s="3">
        <v>2377940</v>
      </c>
      <c r="M30" s="16">
        <v>6176686329</v>
      </c>
      <c r="N30" s="16"/>
      <c r="O30" s="16">
        <v>3916802112</v>
      </c>
      <c r="P30" s="16"/>
      <c r="Q30" s="16">
        <v>2259884217</v>
      </c>
    </row>
    <row r="31" spans="1:17" ht="21" x14ac:dyDescent="0.55000000000000004">
      <c r="A31" s="2" t="s">
        <v>197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3">
        <v>910251</v>
      </c>
      <c r="M31" s="16">
        <v>6402734587</v>
      </c>
      <c r="N31" s="16"/>
      <c r="O31" s="16">
        <v>4614658533</v>
      </c>
      <c r="P31" s="16"/>
      <c r="Q31" s="16">
        <v>1788076054</v>
      </c>
    </row>
    <row r="32" spans="1:17" ht="21" x14ac:dyDescent="0.55000000000000004">
      <c r="A32" s="2" t="s">
        <v>167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K32" s="3">
        <v>2940000</v>
      </c>
      <c r="M32" s="16">
        <v>23231195863</v>
      </c>
      <c r="N32" s="16"/>
      <c r="O32" s="16">
        <v>21769695000</v>
      </c>
      <c r="P32" s="16"/>
      <c r="Q32" s="16">
        <v>1461500863</v>
      </c>
    </row>
    <row r="33" spans="1:17" ht="21" x14ac:dyDescent="0.55000000000000004">
      <c r="A33" s="2" t="s">
        <v>198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K33" s="3">
        <v>830000</v>
      </c>
      <c r="M33" s="16">
        <v>1945690097</v>
      </c>
      <c r="N33" s="16"/>
      <c r="O33" s="16">
        <v>1313497908</v>
      </c>
      <c r="P33" s="16"/>
      <c r="Q33" s="16">
        <v>632192189</v>
      </c>
    </row>
    <row r="34" spans="1:17" ht="21" x14ac:dyDescent="0.55000000000000004">
      <c r="A34" s="2" t="s">
        <v>199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3">
        <v>8601977</v>
      </c>
      <c r="M34" s="16">
        <v>35304781728</v>
      </c>
      <c r="N34" s="16"/>
      <c r="O34" s="16">
        <v>-13641435782</v>
      </c>
      <c r="P34" s="16"/>
      <c r="Q34" s="16">
        <v>48946217510</v>
      </c>
    </row>
    <row r="35" spans="1:17" ht="21" x14ac:dyDescent="0.55000000000000004">
      <c r="A35" s="2" t="s">
        <v>200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3">
        <v>3049931</v>
      </c>
      <c r="M35" s="16">
        <v>6723210644</v>
      </c>
      <c r="N35" s="16"/>
      <c r="O35" s="16">
        <v>4859949608</v>
      </c>
      <c r="P35" s="16"/>
      <c r="Q35" s="16">
        <v>1863261036</v>
      </c>
    </row>
    <row r="36" spans="1:17" ht="21" x14ac:dyDescent="0.55000000000000004">
      <c r="A36" s="2" t="s">
        <v>201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K36" s="3">
        <v>390500</v>
      </c>
      <c r="M36" s="16">
        <v>974352127</v>
      </c>
      <c r="N36" s="16"/>
      <c r="O36" s="16">
        <v>643208501</v>
      </c>
      <c r="P36" s="16"/>
      <c r="Q36" s="16">
        <v>331143626</v>
      </c>
    </row>
    <row r="37" spans="1:17" ht="21" x14ac:dyDescent="0.55000000000000004">
      <c r="A37" s="2" t="s">
        <v>202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3">
        <v>544352</v>
      </c>
      <c r="M37" s="16">
        <v>1638585891</v>
      </c>
      <c r="N37" s="16"/>
      <c r="O37" s="16">
        <v>1035690484</v>
      </c>
      <c r="P37" s="16"/>
      <c r="Q37" s="16">
        <v>602895407</v>
      </c>
    </row>
    <row r="38" spans="1:17" ht="21" x14ac:dyDescent="0.55000000000000004">
      <c r="A38" s="2" t="s">
        <v>144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3">
        <v>1900000</v>
      </c>
      <c r="M38" s="16">
        <v>1900000000000</v>
      </c>
      <c r="N38" s="16"/>
      <c r="O38" s="16">
        <v>1899728124970</v>
      </c>
      <c r="P38" s="16"/>
      <c r="Q38" s="16">
        <v>271875030</v>
      </c>
    </row>
    <row r="39" spans="1:17" ht="21" x14ac:dyDescent="0.55000000000000004">
      <c r="A39" s="2" t="s">
        <v>203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3">
        <v>47943</v>
      </c>
      <c r="M39" s="16">
        <v>47943000000</v>
      </c>
      <c r="N39" s="16"/>
      <c r="O39" s="16">
        <v>42277582369</v>
      </c>
      <c r="P39" s="16"/>
      <c r="Q39" s="16">
        <v>5665417631</v>
      </c>
    </row>
    <row r="40" spans="1:17" x14ac:dyDescent="0.4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>
        <f t="shared" ref="M40:Q40" si="0">SUM(M8:M39)</f>
        <v>2553732130637</v>
      </c>
      <c r="N40" s="6">
        <f t="shared" si="0"/>
        <v>0</v>
      </c>
      <c r="O40" s="6">
        <f t="shared" si="0"/>
        <v>2345480545962</v>
      </c>
      <c r="P40" s="6">
        <f t="shared" si="0"/>
        <v>0</v>
      </c>
      <c r="Q40" s="6">
        <f t="shared" si="0"/>
        <v>208251584675</v>
      </c>
    </row>
  </sheetData>
  <sheetProtection algorithmName="SHA-512" hashValue="OCC12bBpatmLygzoQ4dUcdlSLHzIhCex9ZkDa0DBtH1jbklerHRNEGHFhlqYqca1v8h0ONAmKfaaesQrC48rIA==" saltValue="WkQZdepDYrM2z+RTJ3DTX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تبعی!Print_Area</vt:lpstr>
      <vt:lpstr>'جمع درآمدها'!Print_Area</vt:lpstr>
      <vt:lpstr>'درآمد سود سهام'!Print_Area</vt:lpstr>
      <vt:lpstr>'درآمد ناشی از تغییر قیمت اوراق'!Print_Area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2023-11-26T07:42:08Z</dcterms:created>
  <dcterms:modified xsi:type="dcterms:W3CDTF">2023-11-29T12:04:43Z</dcterms:modified>
</cp:coreProperties>
</file>