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فروردین 1403\"/>
    </mc:Choice>
  </mc:AlternateContent>
  <xr:revisionPtr revIDLastSave="0" documentId="13_ncr:1_{FD8E7E56-FB94-4884-8FB1-459A1605173C}" xr6:coauthVersionLast="47" xr6:coauthVersionMax="47" xr10:uidLastSave="{00000000-0000-0000-0000-000000000000}"/>
  <bookViews>
    <workbookView xWindow="6360" yWindow="0" windowWidth="12375" windowHeight="15180" xr2:uid="{00000000-000D-0000-FFFF-FFFF00000000}"/>
  </bookViews>
  <sheets>
    <sheet name="سهام" sheetId="1" r:id="rId1"/>
    <sheet name="واحدهای 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رمایه‌گذاری در سهام" sheetId="11" r:id="rId8"/>
    <sheet name="درآمد سرمایه گذاری در صندوق" sheetId="17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درآمد سود سهام" sheetId="8" r:id="rId13"/>
    <sheet name="سود اوراق بهادار و سپرده بانکی" sheetId="7" r:id="rId14"/>
    <sheet name="درآمد ناشی از تغییر قیمت اوراق" sheetId="9" r:id="rId15"/>
  </sheets>
  <externalReferences>
    <externalReference r:id="rId16"/>
    <externalReference r:id="rId17"/>
  </externalReferences>
  <definedNames>
    <definedName name="_xlnm.Print_Area" localSheetId="2">تبعی!$A$1:$Q$15</definedName>
    <definedName name="_xlnm.Print_Area" localSheetId="4">'تعدیل قیمت'!$A$1:$M$11</definedName>
    <definedName name="_xlnm.Print_Area" localSheetId="6">'جمع درآمدها'!$A$1:$H$12</definedName>
    <definedName name="_xlnm.Print_Area" localSheetId="10">'درآمد سپرده بانکی'!$A$1:$L$26</definedName>
    <definedName name="_xlnm.Print_Area" localSheetId="8">'درآمد سرمایه گذاری در صندوق'!$A$1:$U$16</definedName>
    <definedName name="_xlnm.Print_Area" localSheetId="12">'درآمد سود سهام'!$A$1:$T$11</definedName>
    <definedName name="_xlnm.Print_Area" localSheetId="5">سپرده!$A$1:$M$29</definedName>
    <definedName name="_xlnm.Print_Area" localSheetId="7">'سرمایه‌گذاری در سهام'!$A$1:$U$20</definedName>
    <definedName name="_xlnm.Print_Area" localSheetId="0">سهام!$A$1:$Z$23</definedName>
    <definedName name="_xlnm.Print_Area" localSheetId="1">'واحدهای صندوق'!$A$1:$Y$14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G11" i="15" s="1"/>
  <c r="A1" i="17" l="1"/>
  <c r="A1" i="16" l="1"/>
  <c r="U15" i="17"/>
  <c r="S15" i="17"/>
  <c r="C8" i="15" s="1"/>
  <c r="Q15" i="17"/>
  <c r="O15" i="17"/>
  <c r="M15" i="17"/>
  <c r="K15" i="17"/>
  <c r="I15" i="17"/>
  <c r="G15" i="17"/>
  <c r="E15" i="17"/>
  <c r="C15" i="17"/>
  <c r="M7" i="17"/>
  <c r="C7" i="17"/>
  <c r="A3" i="17"/>
  <c r="A2" i="17"/>
  <c r="Y13" i="16"/>
  <c r="W13" i="16"/>
  <c r="U13" i="16"/>
  <c r="O13" i="16"/>
  <c r="K13" i="16"/>
  <c r="G13" i="16"/>
  <c r="E13" i="16"/>
  <c r="Q6" i="16"/>
  <c r="C6" i="16"/>
  <c r="A3" i="16"/>
  <c r="A2" i="16"/>
  <c r="G8" i="15" l="1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C9" i="15" s="1"/>
  <c r="C18" i="12"/>
  <c r="U20" i="11"/>
  <c r="K20" i="11"/>
  <c r="D20" i="11"/>
  <c r="E20" i="11"/>
  <c r="F20" i="11"/>
  <c r="G20" i="11"/>
  <c r="H20" i="11"/>
  <c r="I20" i="11"/>
  <c r="J20" i="11"/>
  <c r="L20" i="11"/>
  <c r="M20" i="11"/>
  <c r="N20" i="11"/>
  <c r="O20" i="11"/>
  <c r="P20" i="11"/>
  <c r="Q20" i="11"/>
  <c r="R20" i="11"/>
  <c r="S20" i="11"/>
  <c r="C7" i="15" s="1"/>
  <c r="T20" i="11"/>
  <c r="C20" i="11"/>
  <c r="D34" i="9"/>
  <c r="E34" i="9"/>
  <c r="F34" i="9"/>
  <c r="G34" i="9"/>
  <c r="H34" i="9"/>
  <c r="I34" i="9"/>
  <c r="J34" i="9"/>
  <c r="L34" i="9"/>
  <c r="M34" i="9"/>
  <c r="N34" i="9"/>
  <c r="O34" i="9"/>
  <c r="P34" i="9"/>
  <c r="Q34" i="9"/>
  <c r="H9" i="8"/>
  <c r="I9" i="8"/>
  <c r="J9" i="8"/>
  <c r="K9" i="8"/>
  <c r="L9" i="8"/>
  <c r="M9" i="8"/>
  <c r="N9" i="8"/>
  <c r="O9" i="8"/>
  <c r="P9" i="8"/>
  <c r="Q9" i="8"/>
  <c r="R9" i="8"/>
  <c r="S9" i="8"/>
  <c r="G9" i="8"/>
  <c r="J29" i="7"/>
  <c r="K29" i="7"/>
  <c r="L29" i="7"/>
  <c r="M29" i="7"/>
  <c r="N29" i="7"/>
  <c r="O29" i="7"/>
  <c r="P29" i="7"/>
  <c r="Q29" i="7"/>
  <c r="R29" i="7"/>
  <c r="S29" i="7"/>
  <c r="I29" i="7"/>
  <c r="L28" i="6"/>
  <c r="E28" i="6"/>
  <c r="F28" i="6"/>
  <c r="G28" i="6"/>
  <c r="H28" i="6"/>
  <c r="I28" i="6"/>
  <c r="J28" i="6"/>
  <c r="K28" i="6"/>
  <c r="D28" i="6"/>
  <c r="P19" i="3"/>
  <c r="Q19" i="3"/>
  <c r="R19" i="3"/>
  <c r="S19" i="3"/>
  <c r="T19" i="3"/>
  <c r="V19" i="3"/>
  <c r="W19" i="3"/>
  <c r="X19" i="3"/>
  <c r="Z19" i="3"/>
  <c r="AA19" i="3"/>
  <c r="AB19" i="3"/>
  <c r="AD19" i="3"/>
  <c r="AF19" i="3"/>
  <c r="AG19" i="3"/>
  <c r="AH19" i="3"/>
  <c r="AI19" i="3"/>
  <c r="AJ19" i="3"/>
  <c r="AK19" i="3"/>
  <c r="G9" i="15" l="1"/>
  <c r="G7" i="15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T22" i="1"/>
  <c r="U22" i="1"/>
  <c r="V22" i="1"/>
  <c r="W22" i="1"/>
  <c r="X22" i="1"/>
  <c r="Y22" i="1"/>
  <c r="I25" i="13"/>
  <c r="C10" i="15" s="1"/>
  <c r="E25" i="13"/>
  <c r="G10" i="15" l="1"/>
  <c r="E10" i="15"/>
  <c r="G12" i="15"/>
  <c r="C12" i="15"/>
  <c r="E11" i="15" l="1"/>
  <c r="E8" i="15"/>
  <c r="E9" i="15"/>
  <c r="E7" i="15"/>
  <c r="E12" i="15" s="1"/>
</calcChain>
</file>

<file path=xl/sharedStrings.xml><?xml version="1.0" encoding="utf-8"?>
<sst xmlns="http://schemas.openxmlformats.org/spreadsheetml/2006/main" count="786" uniqueCount="203">
  <si>
    <t>صندوق سرمایه‌گذاری تداوم اطمینان تمدن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</si>
  <si>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</si>
  <si>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</si>
  <si>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</si>
  <si>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</si>
  <si>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</si>
  <si>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</si>
  <si>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</si>
  <si>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</si>
  <si>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</si>
  <si>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</si>
  <si>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</si>
  <si>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</si>
  <si>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</si>
  <si>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</si>
  <si>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</si>
  <si>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بانک‌اقتصادنوین‌</t>
  </si>
  <si>
    <t>پالایش نفت شیراز</t>
  </si>
  <si>
    <t>سایپا</t>
  </si>
  <si>
    <t>سرمایه گذاری تامین اجتماعی</t>
  </si>
  <si>
    <t>سرمایه گذاری خوارزمی</t>
  </si>
  <si>
    <t>سرمایه‌گذاری‌غدیر(هلدینگ‌</t>
  </si>
  <si>
    <t>صنایع پتروشیمی خلیج فارس</t>
  </si>
  <si>
    <t>0.00%</t>
  </si>
  <si>
    <t>صندوق س ثروت ساز دییا-سهام</t>
  </si>
  <si>
    <t>صندوق س.آرمان آتیه درخشان مس-س</t>
  </si>
  <si>
    <t>صندوق س.پشتوانه طلا تابان تمدن</t>
  </si>
  <si>
    <t>صندوق س.سهامی سپینود-س</t>
  </si>
  <si>
    <t>فرآوری معدنی اپال کانی پارس</t>
  </si>
  <si>
    <t>فولاد  خوزستان</t>
  </si>
  <si>
    <t>ملی‌ صنایع‌ مس‌ ایران‌</t>
  </si>
  <si>
    <t>کشتیرانی جمهوری اسلامی ایران</t>
  </si>
  <si>
    <t>تعداد اوراق تبعی</t>
  </si>
  <si>
    <t>قیمت اعمال</t>
  </si>
  <si>
    <t>تاریخ اعمال</t>
  </si>
  <si>
    <t>نرخ موثر</t>
  </si>
  <si>
    <t>اختیارف ت فخوز-4433-03/06/21</t>
  </si>
  <si>
    <t>1403/06/21</t>
  </si>
  <si>
    <t>اختیارف ت وخارزم-2103-03/06/10</t>
  </si>
  <si>
    <t>1403/06/10</t>
  </si>
  <si>
    <t>اختیارف ت حکشتی-15741-03/06/24</t>
  </si>
  <si>
    <t>1403/06/24</t>
  </si>
  <si>
    <t>اختیارف ت ونوین-3597-03/06/19</t>
  </si>
  <si>
    <t>1403/06/19</t>
  </si>
  <si>
    <t>اختیارف ت شراز-17252-03/06/18</t>
  </si>
  <si>
    <t>1403/06/18</t>
  </si>
  <si>
    <t>اختیارف ت خساپا-3216-03/06/26</t>
  </si>
  <si>
    <t>1403/06/26</t>
  </si>
  <si>
    <t>اختیارف ت شستا-1506-03/06/27</t>
  </si>
  <si>
    <t>1403/06/27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</si>
  <si>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</si>
  <si>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</si>
  <si>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</si>
  <si>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</si>
  <si>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</si>
  <si>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</si>
  <si>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</si>
  <si>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</si>
  <si>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</si>
  <si>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</si>
  <si>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</si>
  <si>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</si>
  <si>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اسنادخزانه-م4بودجه00-030522</t>
  </si>
  <si>
    <t>1400/03/11</t>
  </si>
  <si>
    <t>1403/05/22</t>
  </si>
  <si>
    <t>صکوک اجاره پارسیان-6ماهه16%</t>
  </si>
  <si>
    <t>1399/06/10</t>
  </si>
  <si>
    <t>صکوک اجاره فارس307- 3ماهه18%</t>
  </si>
  <si>
    <t>1399/07/13</t>
  </si>
  <si>
    <t>1403/07/13</t>
  </si>
  <si>
    <t>مرابحه سبحان انکولوژی060530</t>
  </si>
  <si>
    <t>1402/05/30</t>
  </si>
  <si>
    <t>1406/05/30</t>
  </si>
  <si>
    <t>مرابحه عام دولت131-ش.خ040410</t>
  </si>
  <si>
    <t>1402/05/10</t>
  </si>
  <si>
    <t>1404/04/07</t>
  </si>
  <si>
    <t>مرابحه عام دولت96-ش.خ030414</t>
  </si>
  <si>
    <t>1400/10/14</t>
  </si>
  <si>
    <t>1403/04/14</t>
  </si>
  <si>
    <t>مرابحه گهردانه شرق 060715</t>
  </si>
  <si>
    <t>1402/07/15</t>
  </si>
  <si>
    <t>1406/07/15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</si>
  <si>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</si>
  <si>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</si>
  <si>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</si>
  <si>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</si>
  <si>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</si>
  <si>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</si>
  <si>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</si>
  <si>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</si>
  <si>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</si>
  <si>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</si>
  <si>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</si>
  <si>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2.43%</t>
  </si>
  <si>
    <t>1.58%</t>
  </si>
  <si>
    <t>0.17%</t>
  </si>
  <si>
    <t>0.20%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</si>
  <si>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</si>
  <si>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</si>
  <si>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</si>
  <si>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</si>
  <si>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</si>
  <si>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</si>
  <si>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تجارت بورس کالا</t>
  </si>
  <si>
    <t>بانک توسعه صادرات ایران مرکزی</t>
  </si>
  <si>
    <t>بانک خاورمیانه دروس</t>
  </si>
  <si>
    <t>1011-10-810-707074799</t>
  </si>
  <si>
    <t>بانک پاسارگاد شهید بهزادی</t>
  </si>
  <si>
    <t xml:space="preserve">378.8100.14069480.1 </t>
  </si>
  <si>
    <t>بانک صادرات میدان فرهنگ</t>
  </si>
  <si>
    <t>بانک ملت بورس کالا</t>
  </si>
  <si>
    <t>378.307.14069480.4</t>
  </si>
  <si>
    <t>1402/11/10</t>
  </si>
  <si>
    <t>378.307.14069480.5</t>
  </si>
  <si>
    <t>1402/12/02</t>
  </si>
  <si>
    <t>378.307.14069480.6</t>
  </si>
  <si>
    <t>1402/12/15</t>
  </si>
  <si>
    <t>378.307.14069480.7</t>
  </si>
  <si>
    <t>1402/12/28</t>
  </si>
  <si>
    <t>378.307.14069480.8</t>
  </si>
  <si>
    <t>1403/01/05</t>
  </si>
  <si>
    <t>378.307.14069480.9</t>
  </si>
  <si>
    <t>1403/01/07</t>
  </si>
  <si>
    <t>موسسه اعتباری ملل جنت آباد</t>
  </si>
  <si>
    <t>1403/01/08</t>
  </si>
  <si>
    <t>0414-60-345-000000549</t>
  </si>
  <si>
    <t>بانک تجارت تخصصی بورس</t>
  </si>
  <si>
    <t>1403/01/14</t>
  </si>
  <si>
    <t>1403/01/18</t>
  </si>
  <si>
    <t>1403/01/20</t>
  </si>
  <si>
    <t>1403/01/21</t>
  </si>
  <si>
    <t>1403/01/27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</si>
  <si>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</si>
  <si>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</si>
  <si>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</si>
  <si>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</si>
  <si>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</si>
  <si>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</si>
  <si>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</si>
  <si>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</si>
  <si>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</si>
  <si>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</si>
  <si>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</si>
  <si>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</si>
  <si>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</si>
  <si>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</si>
  <si>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</si>
  <si>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</si>
  <si>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1403/01/28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</si>
  <si>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</si>
  <si>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</si>
  <si>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</si>
  <si>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</si>
  <si>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</si>
  <si>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</si>
  <si>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</si>
  <si>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</si>
  <si>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</si>
  <si>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</si>
  <si>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</si>
  <si>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</si>
  <si>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</si>
  <si>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378.307.14069480.3</t>
  </si>
  <si>
    <t>سایر درآمدها</t>
  </si>
  <si>
    <t>معین برای سایر درآمدهای تنزیل سود بانک</t>
  </si>
  <si>
    <t>تعدیل کارمزد کارگزار</t>
  </si>
  <si>
    <t>-</t>
  </si>
  <si>
    <t>22/5</t>
  </si>
  <si>
    <t>سرمایه‌گذاری‌غدیر(هلدینگ)‌</t>
  </si>
  <si>
    <t>صندوق سرمایه‌گذاری  تداوم اطمینان تمدن</t>
  </si>
  <si>
    <t>1/68</t>
  </si>
  <si>
    <t>صندوق</t>
  </si>
  <si>
    <t>تعداد واحد</t>
  </si>
  <si>
    <t>خرید/صدور طی دوره</t>
  </si>
  <si>
    <t>فروش /ابطال طی دوره</t>
  </si>
  <si>
    <t>قیمت ابطال/ بازار هر واحد</t>
  </si>
  <si>
    <t>درصد به کل  دارایی‌ها</t>
  </si>
  <si>
    <t>جمع</t>
  </si>
  <si>
    <t>2-2-درآمد حاصل از سرمایه­گذاری در واحدهای صندوق:</t>
  </si>
  <si>
    <t>درآمد سود صندوق</t>
  </si>
  <si>
    <t>درصد از کل درآمد ها</t>
  </si>
  <si>
    <t>درآمد حاصل از سرمایه گذاری در واحدهای صندوق های سرمایه گذاری</t>
  </si>
  <si>
    <t>‫درآمد حاصل از سرمایه گذاری در اوراق بهادار با درآمد ثابت</t>
  </si>
  <si>
    <t>‫درآمد حاصل از سرمایه گذاری در سپرده بانکی و گواهی سپرده</t>
  </si>
  <si>
    <t>سایر درآمد ها</t>
  </si>
  <si>
    <t>درآمد ناشی از تغییر قیمت اوراق</t>
  </si>
  <si>
    <t>بانک تجارت بورس کالا-104456251</t>
  </si>
  <si>
    <t>اطلاعات آماری مرتبط با اوراق اختیار فروش تبعی خریداری شده توسط صندوق های سرمایه گذاری:</t>
  </si>
  <si>
    <t xml:space="preserve">1-سرمایه گذاری ها </t>
  </si>
  <si>
    <t>1-2-سرمایه‌گذاری در واحدهای صندوق های سرمایه گذاری</t>
  </si>
  <si>
    <t>1-3-سرمایه گذاری در اوراق با درآمد  ثابت یا  علی الحساب</t>
  </si>
  <si>
    <t>اوراق بهاداری که ارزش آنها در تاریخ گزارش تعدیل شده</t>
  </si>
  <si>
    <t>1-4-سرمایه گذاری در سپرده بانکی</t>
  </si>
  <si>
    <t xml:space="preserve">2-درآمد حاصل از سرمایه گذاری ها </t>
  </si>
  <si>
    <t>درآمد حاصل از سرمایه گذاری در سهام</t>
  </si>
  <si>
    <t xml:space="preserve">1-1-سرمایه گذاری در سهام </t>
  </si>
  <si>
    <t>2-1-درآمد سود سهام</t>
  </si>
  <si>
    <t>2-4-درآمد سود سپرده بانکی</t>
  </si>
  <si>
    <t>2-3-سرمایه گذاری در اوراق بهادار</t>
  </si>
  <si>
    <t>=</t>
  </si>
  <si>
    <t>2-5-درآمد سود سهام</t>
  </si>
  <si>
    <t>2-6-سایر درآمدها</t>
  </si>
  <si>
    <t>3-سود اوراق بهادار و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</si>
</sst>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#,###;\(#,###\);\-"/>
    <numFmt numFmtId="165" formatCode="#,##0_);\(#,##0\);\-"/>
    <numFmt numFmtId="166" formatCode="0.000%"/>
    <numFmt numFmtId="167" formatCode="0\.00%;\(0\.00%\);\-"/>
    <numFmt numFmtId="168" formatCode="0.0000%"/>
    <numFmt numFmtId="169" formatCode="#,##0_-;[Black]\(#,##0\)"/>
    <numFmt numFmtId="170" formatCode="#,##0_);[Red]\(#,##0\);\-"/>
    <numFmt numFmtId="171" formatCode="#,##0.00_);[Red]\(#,##0.00\);\-"/>
    <numFmt numFmtId="172" formatCode="_(* #,##0_);_(* \(#,##0\);_(* &quot;-&quot;??_);_(@_)"/>
  </numFmts>
  <fonts count="23" x14ac:knownFonts="1">
    <font>
      <sz val="11"/>
      <name val="Calibri"/>
    </font>
    <font>
      <sz val="11"/>
      <color theme="1"/>
      <name val="Calibri"/>
      <family val="2"/>
      <charset val="178"/>
      <scheme val="minor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u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sz val="12"/>
      <name val="B Nazanin"/>
      <charset val="178"/>
    </font>
    <font>
      <b/>
      <sz val="9"/>
      <color rgb="FF000000"/>
      <name val="B Nazanin"/>
      <charset val="178"/>
    </font>
    <font>
      <b/>
      <sz val="12"/>
      <name val="B Zar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theme="1"/>
      <name val="B Nazanin"/>
      <charset val="178"/>
    </font>
    <font>
      <sz val="10"/>
      <color theme="1"/>
      <name val="B Nazanin"/>
      <charset val="178"/>
    </font>
    <font>
      <sz val="11"/>
      <color theme="1"/>
      <name val="B Titr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12"/>
      <color rgb="FF000000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B Nazanin"/>
      <charset val="178"/>
    </font>
    <font>
      <b/>
      <sz val="8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</cellStyleXfs>
  <cellXfs count="265">
    <xf numFmtId="0" fontId="0" fillId="0" borderId="0" xfId="0"/>
    <xf numFmtId="0" fontId="2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center"/>
    </xf>
    <xf numFmtId="10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0" fontId="7" fillId="0" borderId="0" xfId="0" applyNumberFormat="1" applyFont="1" applyFill="1" applyAlignment="1">
      <alignment horizontal="center"/>
    </xf>
    <xf numFmtId="165" fontId="7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/>
    </xf>
    <xf numFmtId="0" fontId="2" fillId="0" borderId="0" xfId="0" applyFont="1" applyFill="1"/>
    <xf numFmtId="49" fontId="7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6" fillId="0" borderId="4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top"/>
    </xf>
    <xf numFmtId="10" fontId="7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5" fontId="8" fillId="0" borderId="2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/>
    </xf>
    <xf numFmtId="10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Border="1"/>
    <xf numFmtId="0" fontId="6" fillId="0" borderId="4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9" fontId="7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169" fontId="7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9" fontId="2" fillId="0" borderId="0" xfId="0" applyNumberFormat="1" applyFont="1" applyAlignment="1">
      <alignment horizontal="center"/>
    </xf>
    <xf numFmtId="169" fontId="6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15" fillId="0" borderId="0" xfId="2" applyFont="1"/>
    <xf numFmtId="164" fontId="19" fillId="0" borderId="0" xfId="3" applyNumberFormat="1" applyFont="1" applyFill="1" applyAlignment="1">
      <alignment horizontal="center" vertical="center" wrapText="1"/>
    </xf>
    <xf numFmtId="170" fontId="19" fillId="0" borderId="0" xfId="3" applyNumberFormat="1" applyFont="1" applyFill="1" applyAlignment="1">
      <alignment horizontal="center" vertical="center" wrapText="1"/>
    </xf>
    <xf numFmtId="0" fontId="19" fillId="0" borderId="0" xfId="3" applyFont="1" applyFill="1" applyBorder="1" applyAlignment="1">
      <alignment horizontal="left"/>
    </xf>
    <xf numFmtId="0" fontId="20" fillId="0" borderId="0" xfId="3" applyFont="1" applyFill="1" applyAlignment="1">
      <alignment vertical="center"/>
    </xf>
    <xf numFmtId="0" fontId="19" fillId="0" borderId="0" xfId="3" applyFont="1" applyFill="1" applyAlignment="1">
      <alignment horizontal="left"/>
    </xf>
    <xf numFmtId="164" fontId="19" fillId="0" borderId="0" xfId="3" applyNumberFormat="1" applyFont="1" applyFill="1" applyAlignment="1">
      <alignment horizontal="left"/>
    </xf>
    <xf numFmtId="172" fontId="17" fillId="0" borderId="0" xfId="4" applyNumberFormat="1" applyFont="1" applyFill="1" applyAlignment="1">
      <alignment horizontal="left"/>
    </xf>
    <xf numFmtId="0" fontId="17" fillId="0" borderId="0" xfId="3" applyFont="1" applyFill="1" applyAlignment="1">
      <alignment horizontal="left"/>
    </xf>
    <xf numFmtId="164" fontId="20" fillId="0" borderId="0" xfId="3" applyNumberFormat="1" applyFont="1" applyFill="1" applyAlignment="1">
      <alignment horizontal="left"/>
    </xf>
    <xf numFmtId="0" fontId="20" fillId="0" borderId="0" xfId="3" applyFont="1" applyFill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" fontId="8" fillId="0" borderId="2" xfId="0" applyNumberFormat="1" applyFont="1" applyFill="1" applyBorder="1" applyAlignment="1">
      <alignment horizontal="center"/>
    </xf>
    <xf numFmtId="0" fontId="16" fillId="0" borderId="0" xfId="2" applyFont="1" applyAlignment="1">
      <alignment vertical="center" readingOrder="2"/>
    </xf>
    <xf numFmtId="0" fontId="20" fillId="0" borderId="0" xfId="3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/>
    </xf>
    <xf numFmtId="165" fontId="7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/>
    </xf>
    <xf numFmtId="165" fontId="11" fillId="0" borderId="0" xfId="0" applyNumberFormat="1" applyFont="1" applyFill="1" applyBorder="1"/>
    <xf numFmtId="165" fontId="11" fillId="0" borderId="2" xfId="0" applyNumberFormat="1" applyFont="1" applyFill="1" applyBorder="1"/>
    <xf numFmtId="165" fontId="11" fillId="0" borderId="2" xfId="0" applyNumberFormat="1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center"/>
    </xf>
    <xf numFmtId="0" fontId="15" fillId="0" borderId="0" xfId="2" applyFont="1" applyFill="1"/>
    <xf numFmtId="0" fontId="15" fillId="0" borderId="0" xfId="2" applyFont="1" applyFill="1" applyBorder="1"/>
    <xf numFmtId="0" fontId="14" fillId="0" borderId="0" xfId="2" applyFont="1" applyFill="1" applyBorder="1" applyAlignment="1">
      <alignment horizontal="center" vertical="center" wrapText="1" readingOrder="2"/>
    </xf>
    <xf numFmtId="0" fontId="14" fillId="0" borderId="0" xfId="2" applyFont="1" applyFill="1" applyBorder="1" applyAlignment="1">
      <alignment vertical="center" wrapText="1" readingOrder="2"/>
    </xf>
    <xf numFmtId="0" fontId="17" fillId="0" borderId="0" xfId="2" applyFont="1" applyFill="1" applyBorder="1"/>
    <xf numFmtId="0" fontId="17" fillId="0" borderId="0" xfId="2" applyFont="1" applyFill="1" applyAlignment="1">
      <alignment vertical="center" wrapText="1" readingOrder="2"/>
    </xf>
    <xf numFmtId="0" fontId="17" fillId="0" borderId="0" xfId="2" applyFont="1" applyFill="1" applyAlignment="1">
      <alignment horizontal="center" vertical="center" readingOrder="2"/>
    </xf>
    <xf numFmtId="0" fontId="17" fillId="0" borderId="0" xfId="2" applyFont="1" applyFill="1" applyAlignment="1">
      <alignment horizontal="center"/>
    </xf>
    <xf numFmtId="0" fontId="17" fillId="0" borderId="0" xfId="2" applyFont="1" applyFill="1"/>
    <xf numFmtId="0" fontId="17" fillId="0" borderId="0" xfId="2" applyFont="1" applyFill="1" applyAlignment="1">
      <alignment horizontal="center" vertical="center" wrapText="1" readingOrder="2"/>
    </xf>
    <xf numFmtId="0" fontId="17" fillId="0" borderId="5" xfId="2" applyFont="1" applyFill="1" applyBorder="1" applyAlignment="1">
      <alignment horizontal="center"/>
    </xf>
    <xf numFmtId="0" fontId="15" fillId="0" borderId="0" xfId="2" applyFont="1" applyFill="1" applyAlignment="1">
      <alignment vertical="center" wrapText="1" readingOrder="2"/>
    </xf>
    <xf numFmtId="0" fontId="15" fillId="0" borderId="0" xfId="2" applyFont="1" applyFill="1" applyAlignment="1">
      <alignment horizontal="center" vertical="center" readingOrder="2"/>
    </xf>
    <xf numFmtId="49" fontId="17" fillId="0" borderId="0" xfId="2" applyNumberFormat="1" applyFont="1" applyFill="1" applyBorder="1" applyAlignment="1">
      <alignment horizontal="center" vertical="center" wrapText="1" readingOrder="2"/>
    </xf>
    <xf numFmtId="0" fontId="15" fillId="0" borderId="0" xfId="2" applyFont="1" applyFill="1" applyAlignment="1">
      <alignment horizontal="center" vertical="center" wrapText="1" readingOrder="2"/>
    </xf>
    <xf numFmtId="164" fontId="14" fillId="0" borderId="0" xfId="2" applyNumberFormat="1" applyFont="1" applyFill="1" applyBorder="1" applyAlignment="1">
      <alignment horizontal="center" vertical="center" readingOrder="2"/>
    </xf>
    <xf numFmtId="0" fontId="14" fillId="0" borderId="0" xfId="2" applyFont="1" applyFill="1" applyAlignment="1">
      <alignment horizontal="center" vertical="center" wrapText="1" readingOrder="2"/>
    </xf>
    <xf numFmtId="164" fontId="14" fillId="0" borderId="7" xfId="2" applyNumberFormat="1" applyFont="1" applyFill="1" applyBorder="1" applyAlignment="1">
      <alignment horizontal="center" vertical="center" readingOrder="2"/>
    </xf>
    <xf numFmtId="164" fontId="14" fillId="0" borderId="7" xfId="2" applyNumberFormat="1" applyFont="1" applyFill="1" applyBorder="1" applyAlignment="1">
      <alignment horizontal="center" vertical="center" wrapText="1" readingOrder="2"/>
    </xf>
    <xf numFmtId="0" fontId="14" fillId="0" borderId="0" xfId="2" applyFont="1" applyFill="1" applyBorder="1" applyAlignment="1">
      <alignment horizontal="center" vertical="center" readingOrder="2"/>
    </xf>
    <xf numFmtId="0" fontId="14" fillId="0" borderId="0" xfId="2" applyFont="1" applyFill="1"/>
    <xf numFmtId="49" fontId="14" fillId="0" borderId="7" xfId="2" applyNumberFormat="1" applyFont="1" applyFill="1" applyBorder="1" applyAlignment="1">
      <alignment horizontal="center" vertical="center" wrapText="1" readingOrder="2"/>
    </xf>
    <xf numFmtId="0" fontId="18" fillId="0" borderId="0" xfId="3" applyFill="1" applyBorder="1" applyAlignment="1">
      <alignment horizontal="left"/>
    </xf>
    <xf numFmtId="0" fontId="19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horizontal="center"/>
    </xf>
    <xf numFmtId="170" fontId="19" fillId="0" borderId="0" xfId="4" applyNumberFormat="1" applyFont="1" applyFill="1" applyBorder="1" applyAlignment="1">
      <alignment horizontal="center" vertical="center" wrapText="1"/>
    </xf>
    <xf numFmtId="170" fontId="19" fillId="0" borderId="0" xfId="3" applyNumberFormat="1" applyFont="1" applyFill="1" applyBorder="1" applyAlignment="1">
      <alignment horizontal="center"/>
    </xf>
    <xf numFmtId="170" fontId="19" fillId="0" borderId="0" xfId="3" applyNumberFormat="1" applyFont="1" applyFill="1" applyBorder="1" applyAlignment="1">
      <alignment horizontal="center" vertical="center" wrapText="1"/>
    </xf>
    <xf numFmtId="164" fontId="19" fillId="0" borderId="0" xfId="3" applyNumberFormat="1" applyFont="1" applyFill="1" applyBorder="1" applyAlignment="1">
      <alignment horizontal="center" vertical="center" wrapText="1"/>
    </xf>
    <xf numFmtId="171" fontId="19" fillId="0" borderId="0" xfId="3" applyNumberFormat="1" applyFont="1" applyFill="1" applyBorder="1" applyAlignment="1">
      <alignment horizontal="center" vertical="center" wrapText="1"/>
    </xf>
    <xf numFmtId="164" fontId="19" fillId="0" borderId="0" xfId="3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/>
    </xf>
    <xf numFmtId="0" fontId="7" fillId="0" borderId="0" xfId="1" applyNumberFormat="1" applyFont="1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0" fontId="7" fillId="0" borderId="0" xfId="1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6" fillId="0" borderId="0" xfId="2" applyFont="1" applyFill="1" applyAlignment="1">
      <alignment vertical="center" readingOrder="2"/>
    </xf>
    <xf numFmtId="0" fontId="9" fillId="0" borderId="0" xfId="0" applyFont="1" applyFill="1" applyAlignment="1">
      <alignment horizontal="center" wrapText="1"/>
    </xf>
    <xf numFmtId="3" fontId="9" fillId="0" borderId="0" xfId="0" applyNumberFormat="1" applyFont="1" applyFill="1" applyAlignment="1">
      <alignment horizontal="center" wrapText="1"/>
    </xf>
    <xf numFmtId="0" fontId="22" fillId="0" borderId="0" xfId="0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3" fontId="8" fillId="0" borderId="2" xfId="0" applyNumberFormat="1" applyFont="1" applyFill="1" applyBorder="1" applyAlignment="1">
      <alignment horizontal="center"/>
    </xf>
    <xf numFmtId="10" fontId="8" fillId="0" borderId="2" xfId="0" applyNumberFormat="1" applyFont="1" applyFill="1" applyBorder="1" applyAlignment="1">
      <alignment horizontal="center"/>
    </xf>
    <xf numFmtId="10" fontId="8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10" fontId="9" fillId="0" borderId="0" xfId="0" applyNumberFormat="1" applyFont="1" applyFill="1" applyAlignment="1">
      <alignment horizontal="center"/>
    </xf>
    <xf numFmtId="0" fontId="15" fillId="0" borderId="5" xfId="2" applyFont="1" applyFill="1" applyBorder="1"/>
    <xf numFmtId="0" fontId="12" fillId="0" borderId="0" xfId="2" applyFont="1" applyFill="1" applyAlignment="1">
      <alignment vertical="center" wrapText="1" readingOrder="2"/>
    </xf>
    <xf numFmtId="0" fontId="12" fillId="0" borderId="9" xfId="2" applyFont="1" applyFill="1" applyBorder="1" applyAlignment="1">
      <alignment horizontal="center" vertical="center" wrapText="1" readingOrder="2"/>
    </xf>
    <xf numFmtId="0" fontId="19" fillId="0" borderId="0" xfId="3" applyFont="1" applyFill="1" applyAlignment="1">
      <alignment vertical="center" wrapText="1"/>
    </xf>
    <xf numFmtId="167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/>
    </xf>
    <xf numFmtId="0" fontId="17" fillId="0" borderId="0" xfId="3" applyFont="1" applyFill="1" applyAlignment="1">
      <alignment vertical="center" wrapText="1"/>
    </xf>
    <xf numFmtId="0" fontId="21" fillId="0" borderId="0" xfId="2" applyFont="1" applyFill="1" applyAlignment="1">
      <alignment horizontal="right" vertical="center" wrapText="1" readingOrder="2"/>
    </xf>
    <xf numFmtId="0" fontId="15" fillId="0" borderId="0" xfId="2" applyFont="1" applyFill="1" applyAlignment="1">
      <alignment vertical="center" wrapText="1"/>
    </xf>
    <xf numFmtId="164" fontId="21" fillId="0" borderId="7" xfId="2" applyNumberFormat="1" applyFont="1" applyFill="1" applyBorder="1" applyAlignment="1">
      <alignment horizontal="center" vertical="center" wrapText="1" readingOrder="2"/>
    </xf>
    <xf numFmtId="164" fontId="20" fillId="0" borderId="7" xfId="2" applyNumberFormat="1" applyFont="1" applyFill="1" applyBorder="1" applyAlignment="1">
      <alignment horizontal="center" vertical="center" wrapText="1" readingOrder="2"/>
    </xf>
    <xf numFmtId="0" fontId="14" fillId="0" borderId="0" xfId="2" applyFont="1" applyFill="1" applyAlignment="1">
      <alignment vertical="center" wrapText="1"/>
    </xf>
    <xf numFmtId="49" fontId="20" fillId="0" borderId="7" xfId="2" applyNumberFormat="1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10" fontId="7" fillId="0" borderId="0" xfId="1" applyNumberFormat="1" applyFont="1" applyFill="1" applyBorder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7" fillId="0" borderId="2" xfId="1" applyNumberFormat="1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168" fontId="2" fillId="0" borderId="0" xfId="1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/>
    </xf>
    <xf numFmtId="169" fontId="7" fillId="0" borderId="0" xfId="0" applyNumberFormat="1" applyFont="1" applyFill="1" applyAlignment="1">
      <alignment horizontal="center"/>
    </xf>
    <xf numFmtId="169" fontId="6" fillId="0" borderId="1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Fill="1" applyAlignment="1">
      <alignment horizontal="center" wrapText="1"/>
    </xf>
    <xf numFmtId="169" fontId="7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right" vertical="center"/>
    </xf>
    <xf numFmtId="169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9" fontId="2" fillId="0" borderId="0" xfId="0" applyNumberFormat="1" applyFont="1" applyFill="1" applyAlignment="1">
      <alignment horizontal="center"/>
    </xf>
    <xf numFmtId="0" fontId="14" fillId="0" borderId="0" xfId="2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0" xfId="2" applyFont="1" applyFill="1" applyAlignment="1">
      <alignment horizontal="right" vertical="center" readingOrder="2"/>
    </xf>
    <xf numFmtId="0" fontId="17" fillId="0" borderId="0" xfId="2" applyFont="1" applyFill="1" applyBorder="1" applyAlignment="1">
      <alignment horizontal="center" vertical="center" wrapText="1" readingOrder="2"/>
    </xf>
    <xf numFmtId="0" fontId="17" fillId="0" borderId="5" xfId="2" applyFont="1" applyFill="1" applyBorder="1" applyAlignment="1">
      <alignment horizontal="center" vertical="center" wrapText="1" readingOrder="2"/>
    </xf>
    <xf numFmtId="0" fontId="14" fillId="0" borderId="5" xfId="2" applyFont="1" applyFill="1" applyBorder="1" applyAlignment="1">
      <alignment horizontal="center" vertical="center" wrapText="1" readingOrder="2"/>
    </xf>
    <xf numFmtId="0" fontId="17" fillId="0" borderId="5" xfId="2" applyFont="1" applyFill="1" applyBorder="1" applyAlignment="1">
      <alignment horizontal="center"/>
    </xf>
    <xf numFmtId="0" fontId="17" fillId="0" borderId="0" xfId="2" applyFont="1" applyFill="1" applyAlignment="1">
      <alignment horizontal="center" vertical="center" wrapText="1" readingOrder="2"/>
    </xf>
    <xf numFmtId="0" fontId="17" fillId="0" borderId="0" xfId="2" applyFont="1" applyFill="1" applyAlignment="1">
      <alignment horizontal="center" vertical="center" readingOrder="2"/>
    </xf>
    <xf numFmtId="0" fontId="17" fillId="0" borderId="5" xfId="2" applyFont="1" applyFill="1" applyBorder="1" applyAlignment="1">
      <alignment horizontal="center" vertical="center" readingOrder="2"/>
    </xf>
    <xf numFmtId="0" fontId="20" fillId="0" borderId="0" xfId="3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right" vertical="center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 readingOrder="2"/>
    </xf>
    <xf numFmtId="0" fontId="15" fillId="0" borderId="8" xfId="2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15" fillId="0" borderId="0" xfId="2" applyFont="1" applyFill="1" applyAlignment="1">
      <alignment vertical="center" wrapText="1"/>
    </xf>
    <xf numFmtId="0" fontId="12" fillId="0" borderId="8" xfId="2" applyFont="1" applyFill="1" applyBorder="1" applyAlignment="1">
      <alignment horizontal="center" vertical="center" wrapText="1" readingOrder="2"/>
    </xf>
    <xf numFmtId="0" fontId="12" fillId="0" borderId="0" xfId="2" applyFont="1" applyFill="1" applyBorder="1" applyAlignment="1">
      <alignment horizontal="center" vertical="center" wrapText="1" readingOrder="2"/>
    </xf>
  </cellXfs>
  <cellStyles count="5">
    <cellStyle name="Comma 2" xfId="4" xr:uid="{00000000-0005-0000-0000-000000000000}"/>
    <cellStyle name="Normal" xfId="0" builtinId="0"/>
    <cellStyle name="Normal 2" xfId="3" xr:uid="{00000000-0005-0000-0000-000002000000}"/>
    <cellStyle name="Normal 3" xfId="2" xr:uid="{00000000-0005-0000-0000-000003000000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-Fund/001-Sabad/&#1589;&#1606;&#1583;&#1608;&#1602;%20&#1608;%20&#1587;&#1576;&#1583;/&#1575;&#1601;&#1588;&#1575;&#1740;%20&#1662;&#1585;&#1578;&#1601;&#1608;&#1740;%20&#1576;&#1585;&#1575;&#1740;%20&#1587;&#1575;&#1586;&#1605;&#1575;&#1606;/&#1578;&#1608;&#1587;&#1593;&#1607;%20&#1576;&#1575;&#1586;&#1575;&#1585;%20&#1578;&#1605;&#1583;&#1606;/1402/12/New%20folder/&#1711;&#1586;&#1575;&#1585;&#1588;%20&#1662;&#1608;&#1585;&#1578;&#1601;&#1608;&#1740;%20&#1589;&#1606;&#1583;&#1608;&#1602;%20&#1578;&#1608;&#1587;&#1593;&#1607;%20&#1576;&#1575;&#1586;&#1575;&#1585;%20&#1578;&#1605;&#1583;&#1606;%20%20%20%20%20%20%20%20%20%20%20%20%20%20%20%20%20%20%20-%201402.12.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1-Fund/001-Sabad/&#1589;&#1606;&#1583;&#1608;&#1602;%20&#1608;%20&#1587;&#1576;&#1583;/&#1575;&#1601;&#1588;&#1575;&#1740;%20&#1662;&#1585;&#1578;&#1601;&#1608;&#1740;%20&#1576;&#1585;&#1575;&#1740;%20&#1587;&#1575;&#1586;&#1605;&#1575;&#1606;/&#1578;&#1608;&#1587;&#1593;&#1607;%20&#1576;&#1575;&#1586;&#1575;&#1585;%20&#1578;&#1605;&#1583;&#1606;/1403/Copy%20of%201403.01.31-&#1575;&#1601;&#1588;&#1575;&#1740;%20&#1662;&#1585;&#1578;&#1601;&#1608;&#1740;%20&#1601;&#1585;&#1608;&#1585;&#1583;&#1740;&#1606;%20&#1605;&#1575;&#1607;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"/>
      <sheetName val=" سهام"/>
      <sheetName val="واحدهای صندوق"/>
      <sheetName val="اوراق"/>
      <sheetName val="سپرده"/>
      <sheetName val="درآمدها"/>
      <sheetName val="درآمد سرمایه گذاری در سهام "/>
      <sheetName val="درآمد سرمایه گذاری در صندوق"/>
      <sheetName val="درآمد سرمایه گذاری در اوراق بها"/>
      <sheetName val="درآمد سپرده بانکی"/>
      <sheetName val="سایر درآمدها"/>
      <sheetName val="درآمد سود سهام"/>
      <sheetName val="سود اوراق بهادار"/>
      <sheetName val="درآمد ناشی ازفروش"/>
      <sheetName val="درآمد ناشی از تغییر قیمت اوراق "/>
    </sheetNames>
    <sheetDataSet>
      <sheetData sheetId="0">
        <row r="16">
          <cell r="A16" t="str">
            <v>صندوق سرمایه‌گذاری اختصاصی بازارگردانی توسعه بازار تمدن</v>
          </cell>
        </row>
      </sheetData>
      <sheetData sheetId="1">
        <row r="2">
          <cell r="A2" t="str">
            <v>‫صورت وضعیت پورتفوی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</row>
      </sheetData>
      <sheetData sheetId="2"/>
      <sheetData sheetId="3"/>
      <sheetData sheetId="4"/>
      <sheetData sheetId="5"/>
      <sheetData sheetId="6">
        <row r="2">
          <cell r="A2" t="str">
            <v>‫صورت وضعیت درآمدها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واحدهای صندوق"/>
      <sheetName val="2"/>
      <sheetName val="3"/>
      <sheetName val="4"/>
      <sheetName val="9"/>
      <sheetName val="درآمد سرمایه گذاری در صندوق"/>
      <sheetName val="10"/>
      <sheetName val="11"/>
      <sheetName val="سایر درآمدها"/>
      <sheetName val="5"/>
      <sheetName val="6"/>
      <sheetName val="7"/>
      <sheetName val="8"/>
    </sheetNames>
    <sheetDataSet>
      <sheetData sheetId="0"/>
      <sheetData sheetId="1">
        <row r="3">
          <cell r="A3" t="str">
            <v>‫برای ماه منتهی به 1403/01/31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</row>
        <row r="6">
          <cell r="C6" t="str">
            <v>1402/12/29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Q6" t="str">
            <v>1403/01/31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</sheetData>
      <sheetData sheetId="2"/>
      <sheetData sheetId="3"/>
      <sheetData sheetId="4">
        <row r="5">
          <cell r="K5" t="str">
            <v>1402/12/29</v>
          </cell>
          <cell r="Q5" t="str">
            <v>1403/01/31</v>
          </cell>
        </row>
      </sheetData>
      <sheetData sheetId="5"/>
      <sheetData sheetId="6">
        <row r="3">
          <cell r="A3" t="str">
            <v>‫برای ماه منتهی به 1403/01/31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</sheetData>
      <sheetData sheetId="7"/>
      <sheetData sheetId="8"/>
      <sheetData sheetId="9">
        <row r="3">
          <cell r="A3" t="str">
            <v>‫برای ماه منتهی به 1403/01/31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24"/>
  <sheetViews>
    <sheetView rightToLeft="1" tabSelected="1" view="pageBreakPreview" zoomScale="96" zoomScaleNormal="100" zoomScaleSheetLayoutView="96" workbookViewId="0">
      <selection activeCell="M21" sqref="M21"/>
    </sheetView>
  </sheetViews>
  <sheetFormatPr defaultRowHeight="18.75" x14ac:dyDescent="0.45"/>
  <cols>
    <col min="1" max="1" width="30" style="35" customWidth="1"/>
    <col min="2" max="2" width="1" style="35" customWidth="1"/>
    <col min="3" max="3" width="14" style="35" bestFit="1" customWidth="1"/>
    <col min="4" max="4" width="1" style="35" customWidth="1"/>
    <col min="5" max="5" width="18" style="35" customWidth="1"/>
    <col min="6" max="6" width="1" style="35" customWidth="1"/>
    <col min="7" max="7" width="18.28515625" style="35" customWidth="1"/>
    <col min="8" max="8" width="0.42578125" style="35" customWidth="1"/>
    <col min="9" max="9" width="12.140625" style="35" customWidth="1"/>
    <col min="10" max="10" width="0.5703125" style="35" customWidth="1"/>
    <col min="11" max="11" width="17" style="35" bestFit="1" customWidth="1"/>
    <col min="12" max="12" width="1" style="35" customWidth="1"/>
    <col min="13" max="13" width="10.5703125" style="35" customWidth="1"/>
    <col min="14" max="14" width="1" style="35" customWidth="1"/>
    <col min="15" max="15" width="12.5703125" style="35" customWidth="1"/>
    <col min="16" max="16" width="1" style="35" customWidth="1"/>
    <col min="17" max="17" width="14" style="35" bestFit="1" customWidth="1"/>
    <col min="18" max="18" width="1" style="35" customWidth="1"/>
    <col min="19" max="19" width="9.85546875" style="35" bestFit="1" customWidth="1"/>
    <col min="20" max="20" width="1" style="35" customWidth="1"/>
    <col min="21" max="21" width="19.5703125" style="35" bestFit="1" customWidth="1"/>
    <col min="22" max="22" width="1" style="35" customWidth="1"/>
    <col min="23" max="23" width="19.5703125" style="35" bestFit="1" customWidth="1"/>
    <col min="24" max="24" width="1" style="35" customWidth="1"/>
    <col min="25" max="25" width="13.42578125" style="35" customWidth="1"/>
    <col min="26" max="26" width="1" style="35" customWidth="1"/>
    <col min="27" max="27" width="11.5703125" style="35" bestFit="1" customWidth="1"/>
    <col min="28" max="28" width="20.5703125" style="35" bestFit="1" customWidth="1"/>
    <col min="29" max="16384" width="9.140625" style="35"/>
  </cols>
  <sheetData>
    <row r="2" spans="1:28" ht="21" x14ac:dyDescent="0.55000000000000004">
      <c r="A2" s="228" t="s">
        <v>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93"/>
    </row>
    <row r="3" spans="1:28" ht="21" x14ac:dyDescent="0.55000000000000004">
      <c r="A3" s="228" t="s">
        <v>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93"/>
    </row>
    <row r="4" spans="1:28" ht="21" x14ac:dyDescent="0.55000000000000004">
      <c r="A4" s="228" t="s">
        <v>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93"/>
    </row>
    <row r="5" spans="1:28" ht="22.5" x14ac:dyDescent="0.45">
      <c r="A5" s="234" t="s">
        <v>188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94"/>
    </row>
    <row r="6" spans="1:28" ht="22.5" x14ac:dyDescent="0.45">
      <c r="A6" s="234" t="s">
        <v>195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94"/>
    </row>
    <row r="7" spans="1:28" ht="19.5" x14ac:dyDescent="0.45">
      <c r="A7" s="95" t="s">
        <v>3</v>
      </c>
      <c r="C7" s="231" t="s">
        <v>4</v>
      </c>
      <c r="D7" s="231" t="s">
        <v>4</v>
      </c>
      <c r="E7" s="231" t="s">
        <v>4</v>
      </c>
      <c r="F7" s="231" t="s">
        <v>4</v>
      </c>
      <c r="G7" s="231" t="s">
        <v>4</v>
      </c>
      <c r="I7" s="231" t="s">
        <v>5</v>
      </c>
      <c r="J7" s="231" t="s">
        <v>5</v>
      </c>
      <c r="K7" s="231" t="s">
        <v>5</v>
      </c>
      <c r="L7" s="231" t="s">
        <v>5</v>
      </c>
      <c r="M7" s="231" t="s">
        <v>5</v>
      </c>
      <c r="N7" s="231" t="s">
        <v>5</v>
      </c>
      <c r="O7" s="231" t="s">
        <v>5</v>
      </c>
      <c r="Q7" s="231" t="s">
        <v>6</v>
      </c>
      <c r="R7" s="231" t="s">
        <v>6</v>
      </c>
      <c r="S7" s="231" t="s">
        <v>6</v>
      </c>
      <c r="T7" s="231" t="s">
        <v>6</v>
      </c>
      <c r="U7" s="231" t="s">
        <v>6</v>
      </c>
      <c r="V7" s="231" t="s">
        <v>6</v>
      </c>
      <c r="W7" s="231" t="s">
        <v>6</v>
      </c>
      <c r="X7" s="231" t="s">
        <v>6</v>
      </c>
      <c r="Y7" s="231" t="s">
        <v>6</v>
      </c>
      <c r="Z7" s="94"/>
    </row>
    <row r="8" spans="1:28" ht="19.5" customHeight="1" x14ac:dyDescent="0.5">
      <c r="A8" s="229" t="s">
        <v>3</v>
      </c>
      <c r="C8" s="230" t="s">
        <v>7</v>
      </c>
      <c r="D8" s="96"/>
      <c r="E8" s="229" t="s">
        <v>8</v>
      </c>
      <c r="F8" s="96"/>
      <c r="G8" s="229" t="s">
        <v>9</v>
      </c>
      <c r="I8" s="231" t="s">
        <v>10</v>
      </c>
      <c r="J8" s="231" t="s">
        <v>10</v>
      </c>
      <c r="K8" s="231" t="s">
        <v>10</v>
      </c>
      <c r="L8" s="96"/>
      <c r="M8" s="231" t="s">
        <v>11</v>
      </c>
      <c r="N8" s="231" t="s">
        <v>11</v>
      </c>
      <c r="O8" s="231" t="s">
        <v>11</v>
      </c>
      <c r="Q8" s="229" t="s">
        <v>7</v>
      </c>
      <c r="R8" s="96"/>
      <c r="S8" s="229" t="s">
        <v>12</v>
      </c>
      <c r="T8" s="96"/>
      <c r="U8" s="229" t="s">
        <v>8</v>
      </c>
      <c r="V8" s="96"/>
      <c r="W8" s="229" t="s">
        <v>9</v>
      </c>
      <c r="X8" s="96"/>
      <c r="Y8" s="232" t="s">
        <v>13</v>
      </c>
    </row>
    <row r="9" spans="1:28" ht="19.5" customHeight="1" x14ac:dyDescent="0.5">
      <c r="A9" s="229" t="s">
        <v>3</v>
      </c>
      <c r="C9" s="231" t="s">
        <v>7</v>
      </c>
      <c r="D9" s="96"/>
      <c r="E9" s="231" t="s">
        <v>8</v>
      </c>
      <c r="F9" s="96"/>
      <c r="G9" s="231" t="s">
        <v>9</v>
      </c>
      <c r="I9" s="97" t="s">
        <v>7</v>
      </c>
      <c r="J9" s="96"/>
      <c r="K9" s="97" t="s">
        <v>8</v>
      </c>
      <c r="L9" s="96"/>
      <c r="M9" s="97" t="s">
        <v>7</v>
      </c>
      <c r="N9" s="96"/>
      <c r="O9" s="97" t="s">
        <v>14</v>
      </c>
      <c r="Q9" s="231" t="s">
        <v>7</v>
      </c>
      <c r="R9" s="96"/>
      <c r="S9" s="231" t="s">
        <v>12</v>
      </c>
      <c r="T9" s="96"/>
      <c r="U9" s="231" t="s">
        <v>8</v>
      </c>
      <c r="V9" s="96"/>
      <c r="W9" s="231" t="s">
        <v>9</v>
      </c>
      <c r="X9" s="96"/>
      <c r="Y9" s="233" t="s">
        <v>13</v>
      </c>
    </row>
    <row r="10" spans="1:28" ht="19.5" customHeight="1" x14ac:dyDescent="0.5">
      <c r="A10" s="98" t="s">
        <v>15</v>
      </c>
      <c r="C10" s="99">
        <v>14152500</v>
      </c>
      <c r="D10" s="99"/>
      <c r="E10" s="99">
        <v>199767895368</v>
      </c>
      <c r="F10" s="99"/>
      <c r="G10" s="99">
        <v>67555941185.25</v>
      </c>
      <c r="I10" s="99">
        <v>0</v>
      </c>
      <c r="J10" s="99"/>
      <c r="K10" s="100">
        <v>0</v>
      </c>
      <c r="L10" s="99"/>
      <c r="M10" s="101" t="s">
        <v>166</v>
      </c>
      <c r="N10" s="99"/>
      <c r="O10" s="100">
        <v>0</v>
      </c>
      <c r="Q10" s="99">
        <v>14152500</v>
      </c>
      <c r="R10" s="99"/>
      <c r="S10" s="99">
        <v>4365</v>
      </c>
      <c r="T10" s="99"/>
      <c r="U10" s="99">
        <v>199767895368</v>
      </c>
      <c r="V10" s="99"/>
      <c r="W10" s="99">
        <v>61408097308.125</v>
      </c>
      <c r="X10" s="102"/>
      <c r="Y10" s="37">
        <v>0.45</v>
      </c>
    </row>
    <row r="11" spans="1:28" ht="19.5" x14ac:dyDescent="0.5">
      <c r="A11" s="98" t="s">
        <v>16</v>
      </c>
      <c r="C11" s="99">
        <v>20000000</v>
      </c>
      <c r="D11" s="99"/>
      <c r="E11" s="99">
        <v>59783255650</v>
      </c>
      <c r="F11" s="99"/>
      <c r="G11" s="99">
        <v>65348847000</v>
      </c>
      <c r="I11" s="99">
        <v>0</v>
      </c>
      <c r="J11" s="99"/>
      <c r="K11" s="100">
        <v>0</v>
      </c>
      <c r="L11" s="99"/>
      <c r="M11" s="103" t="s">
        <v>166</v>
      </c>
      <c r="N11" s="104"/>
      <c r="O11" s="100">
        <v>0</v>
      </c>
      <c r="Q11" s="99">
        <v>20000000</v>
      </c>
      <c r="R11" s="99"/>
      <c r="S11" s="99">
        <v>3340</v>
      </c>
      <c r="T11" s="99"/>
      <c r="U11" s="99">
        <v>59783255650</v>
      </c>
      <c r="V11" s="99"/>
      <c r="W11" s="99">
        <v>66402540000</v>
      </c>
      <c r="X11" s="102"/>
      <c r="Y11" s="37">
        <v>0.49</v>
      </c>
      <c r="AA11" s="37"/>
      <c r="AB11" s="32"/>
    </row>
    <row r="12" spans="1:28" ht="19.5" x14ac:dyDescent="0.5">
      <c r="A12" s="98" t="s">
        <v>17</v>
      </c>
      <c r="C12" s="99">
        <v>5000000</v>
      </c>
      <c r="D12" s="99"/>
      <c r="E12" s="99">
        <v>71718834125</v>
      </c>
      <c r="F12" s="99"/>
      <c r="G12" s="99">
        <v>77356971000</v>
      </c>
      <c r="I12" s="99">
        <v>0</v>
      </c>
      <c r="J12" s="99"/>
      <c r="K12" s="100">
        <v>0</v>
      </c>
      <c r="L12" s="99"/>
      <c r="M12" s="103" t="s">
        <v>166</v>
      </c>
      <c r="N12" s="105"/>
      <c r="O12" s="100">
        <v>0</v>
      </c>
      <c r="Q12" s="99">
        <v>5000000</v>
      </c>
      <c r="R12" s="99"/>
      <c r="S12" s="99">
        <v>15854</v>
      </c>
      <c r="T12" s="99"/>
      <c r="U12" s="99">
        <v>71718834125</v>
      </c>
      <c r="V12" s="99"/>
      <c r="W12" s="99">
        <v>78798343500</v>
      </c>
      <c r="X12" s="102"/>
      <c r="Y12" s="37">
        <v>0.57999999999999996</v>
      </c>
      <c r="AA12" s="37"/>
      <c r="AB12" s="32"/>
    </row>
    <row r="13" spans="1:28" ht="19.5" x14ac:dyDescent="0.5">
      <c r="A13" s="98" t="s">
        <v>18</v>
      </c>
      <c r="C13" s="99">
        <v>21362500</v>
      </c>
      <c r="D13" s="99"/>
      <c r="E13" s="99">
        <v>57946514882</v>
      </c>
      <c r="F13" s="99"/>
      <c r="G13" s="99">
        <v>63175294546.875</v>
      </c>
      <c r="I13" s="99">
        <v>0</v>
      </c>
      <c r="J13" s="99"/>
      <c r="K13" s="100">
        <v>0</v>
      </c>
      <c r="L13" s="99"/>
      <c r="M13" s="103" t="s">
        <v>166</v>
      </c>
      <c r="N13" s="105"/>
      <c r="O13" s="100">
        <v>0</v>
      </c>
      <c r="Q13" s="99">
        <v>21362500</v>
      </c>
      <c r="R13" s="99"/>
      <c r="S13" s="99">
        <v>3007</v>
      </c>
      <c r="T13" s="99"/>
      <c r="U13" s="99">
        <v>57946514882</v>
      </c>
      <c r="V13" s="99"/>
      <c r="W13" s="99">
        <v>63854827126.875</v>
      </c>
      <c r="X13" s="102"/>
      <c r="Y13" s="37">
        <v>0.47</v>
      </c>
      <c r="AA13" s="37"/>
      <c r="AB13" s="32"/>
    </row>
    <row r="14" spans="1:28" ht="19.5" x14ac:dyDescent="0.5">
      <c r="A14" s="98" t="s">
        <v>19</v>
      </c>
      <c r="C14" s="99">
        <v>60450168</v>
      </c>
      <c r="D14" s="99"/>
      <c r="E14" s="99">
        <v>99519482626</v>
      </c>
      <c r="F14" s="99"/>
      <c r="G14" s="99">
        <v>81903337189.045197</v>
      </c>
      <c r="I14" s="99">
        <v>0</v>
      </c>
      <c r="J14" s="99"/>
      <c r="K14" s="100">
        <v>0</v>
      </c>
      <c r="L14" s="99"/>
      <c r="M14" s="103" t="s">
        <v>166</v>
      </c>
      <c r="N14" s="99"/>
      <c r="O14" s="100">
        <v>0</v>
      </c>
      <c r="Q14" s="99">
        <v>60450168</v>
      </c>
      <c r="R14" s="99"/>
      <c r="S14" s="99">
        <v>1344</v>
      </c>
      <c r="T14" s="99"/>
      <c r="U14" s="99">
        <v>99519482626</v>
      </c>
      <c r="V14" s="99"/>
      <c r="W14" s="99">
        <v>80761617888.537598</v>
      </c>
      <c r="X14" s="102"/>
      <c r="Y14" s="37">
        <v>0.59</v>
      </c>
      <c r="AA14" s="37"/>
      <c r="AB14" s="32"/>
    </row>
    <row r="15" spans="1:28" ht="19.5" x14ac:dyDescent="0.5">
      <c r="A15" s="98" t="s">
        <v>20</v>
      </c>
      <c r="C15" s="99">
        <v>32085561</v>
      </c>
      <c r="D15" s="99"/>
      <c r="E15" s="99">
        <v>57550196900</v>
      </c>
      <c r="F15" s="99"/>
      <c r="G15" s="99">
        <v>60791206544.367302</v>
      </c>
      <c r="I15" s="99">
        <v>0</v>
      </c>
      <c r="J15" s="99"/>
      <c r="K15" s="100">
        <v>0</v>
      </c>
      <c r="L15" s="99"/>
      <c r="M15" s="103" t="s">
        <v>166</v>
      </c>
      <c r="N15" s="99"/>
      <c r="O15" s="100">
        <v>0</v>
      </c>
      <c r="Q15" s="99">
        <v>32085561</v>
      </c>
      <c r="R15" s="99"/>
      <c r="S15" s="99">
        <v>1942</v>
      </c>
      <c r="T15" s="99"/>
      <c r="U15" s="99">
        <v>57550196900</v>
      </c>
      <c r="V15" s="99"/>
      <c r="W15" s="99">
        <v>61939414013.201103</v>
      </c>
      <c r="X15" s="102"/>
      <c r="Y15" s="37">
        <v>0.45</v>
      </c>
      <c r="AA15" s="37"/>
      <c r="AB15" s="32"/>
    </row>
    <row r="16" spans="1:28" ht="19.5" x14ac:dyDescent="0.5">
      <c r="A16" s="98" t="s">
        <v>21</v>
      </c>
      <c r="C16" s="99">
        <v>218115</v>
      </c>
      <c r="D16" s="99"/>
      <c r="E16" s="99">
        <v>3735656358</v>
      </c>
      <c r="F16" s="99"/>
      <c r="G16" s="99">
        <v>5266490170.5675001</v>
      </c>
      <c r="I16" s="99">
        <v>0</v>
      </c>
      <c r="J16" s="99"/>
      <c r="K16" s="100">
        <v>0</v>
      </c>
      <c r="L16" s="99"/>
      <c r="M16" s="103" t="s">
        <v>166</v>
      </c>
      <c r="N16" s="99"/>
      <c r="O16" s="100">
        <v>0</v>
      </c>
      <c r="Q16" s="99">
        <v>218115</v>
      </c>
      <c r="R16" s="99"/>
      <c r="S16" s="99">
        <v>21700</v>
      </c>
      <c r="T16" s="99"/>
      <c r="U16" s="99">
        <v>3735656358</v>
      </c>
      <c r="V16" s="99"/>
      <c r="W16" s="99">
        <v>4704933581.7749996</v>
      </c>
      <c r="X16" s="102"/>
      <c r="Y16" s="37">
        <v>0.03</v>
      </c>
      <c r="AA16" s="37"/>
      <c r="AB16" s="32"/>
    </row>
    <row r="17" spans="1:28" ht="19.5" x14ac:dyDescent="0.5">
      <c r="A17" s="98" t="s">
        <v>22</v>
      </c>
      <c r="C17" s="99">
        <v>68565</v>
      </c>
      <c r="D17" s="99"/>
      <c r="E17" s="99">
        <v>406845618</v>
      </c>
      <c r="F17" s="99"/>
      <c r="G17" s="99">
        <v>501363173.36699998</v>
      </c>
      <c r="I17" s="99">
        <v>0</v>
      </c>
      <c r="J17" s="99"/>
      <c r="K17" s="100">
        <v>0</v>
      </c>
      <c r="L17" s="99"/>
      <c r="M17" s="103" t="s">
        <v>166</v>
      </c>
      <c r="N17" s="99"/>
      <c r="O17" s="100">
        <v>0</v>
      </c>
      <c r="Q17" s="99">
        <v>68565</v>
      </c>
      <c r="R17" s="99"/>
      <c r="S17" s="99">
        <v>7890</v>
      </c>
      <c r="T17" s="99"/>
      <c r="U17" s="99">
        <v>406845618</v>
      </c>
      <c r="V17" s="99"/>
      <c r="W17" s="99">
        <v>537759031.79250002</v>
      </c>
      <c r="X17" s="102"/>
      <c r="Y17" s="36" t="s">
        <v>23</v>
      </c>
      <c r="AA17" s="37"/>
      <c r="AB17" s="32"/>
    </row>
    <row r="18" spans="1:28" ht="19.5" x14ac:dyDescent="0.5">
      <c r="A18" s="98" t="s">
        <v>28</v>
      </c>
      <c r="C18" s="99">
        <v>7000000</v>
      </c>
      <c r="D18" s="99"/>
      <c r="E18" s="99">
        <v>119045673582</v>
      </c>
      <c r="F18" s="99"/>
      <c r="G18" s="99">
        <v>93381057000</v>
      </c>
      <c r="I18" s="99">
        <v>0</v>
      </c>
      <c r="J18" s="99"/>
      <c r="K18" s="100">
        <v>0</v>
      </c>
      <c r="L18" s="99"/>
      <c r="M18" s="103" t="s">
        <v>166</v>
      </c>
      <c r="N18" s="99"/>
      <c r="O18" s="100">
        <v>0</v>
      </c>
      <c r="Q18" s="99">
        <v>7000000</v>
      </c>
      <c r="R18" s="99"/>
      <c r="S18" s="99">
        <v>12940</v>
      </c>
      <c r="T18" s="99"/>
      <c r="U18" s="99">
        <v>119045673582</v>
      </c>
      <c r="V18" s="99"/>
      <c r="W18" s="99">
        <v>90041049000</v>
      </c>
      <c r="X18" s="102"/>
      <c r="Y18" s="37">
        <v>0.66</v>
      </c>
      <c r="AA18" s="37"/>
      <c r="AB18" s="32"/>
    </row>
    <row r="19" spans="1:28" ht="19.5" x14ac:dyDescent="0.5">
      <c r="A19" s="98" t="s">
        <v>29</v>
      </c>
      <c r="C19" s="99">
        <v>15000000</v>
      </c>
      <c r="D19" s="99"/>
      <c r="E19" s="99">
        <v>55203962940</v>
      </c>
      <c r="F19" s="99"/>
      <c r="G19" s="99">
        <v>60970056750</v>
      </c>
      <c r="I19" s="99">
        <v>0</v>
      </c>
      <c r="J19" s="99"/>
      <c r="K19" s="100">
        <v>0</v>
      </c>
      <c r="L19" s="99"/>
      <c r="M19" s="103" t="s">
        <v>166</v>
      </c>
      <c r="N19" s="99"/>
      <c r="O19" s="100">
        <v>0</v>
      </c>
      <c r="Q19" s="99">
        <v>15000000</v>
      </c>
      <c r="R19" s="99"/>
      <c r="S19" s="99">
        <v>4148</v>
      </c>
      <c r="T19" s="99"/>
      <c r="U19" s="99">
        <v>55203962940</v>
      </c>
      <c r="V19" s="99"/>
      <c r="W19" s="99">
        <v>61849791000</v>
      </c>
      <c r="X19" s="102"/>
      <c r="Y19" s="37">
        <v>0.45</v>
      </c>
      <c r="AA19" s="37"/>
      <c r="AB19" s="32"/>
    </row>
    <row r="20" spans="1:28" ht="19.5" x14ac:dyDescent="0.5">
      <c r="A20" s="98" t="s">
        <v>30</v>
      </c>
      <c r="C20" s="99">
        <v>13620691</v>
      </c>
      <c r="D20" s="99"/>
      <c r="E20" s="99">
        <v>29662255170</v>
      </c>
      <c r="F20" s="99"/>
      <c r="G20" s="99">
        <v>92746588036.567505</v>
      </c>
      <c r="I20" s="99">
        <v>0</v>
      </c>
      <c r="J20" s="99"/>
      <c r="K20" s="100">
        <v>0</v>
      </c>
      <c r="L20" s="99"/>
      <c r="M20" s="103" t="s">
        <v>166</v>
      </c>
      <c r="N20" s="99"/>
      <c r="O20" s="100">
        <v>0</v>
      </c>
      <c r="Q20" s="99">
        <v>13620691</v>
      </c>
      <c r="R20" s="99"/>
      <c r="S20" s="99">
        <v>7150</v>
      </c>
      <c r="T20" s="99"/>
      <c r="U20" s="99">
        <v>29662255170</v>
      </c>
      <c r="V20" s="99"/>
      <c r="W20" s="99">
        <v>96808482403.132507</v>
      </c>
      <c r="X20" s="102"/>
      <c r="Y20" s="37">
        <v>0.71</v>
      </c>
      <c r="AA20" s="37"/>
      <c r="AB20" s="32"/>
    </row>
    <row r="21" spans="1:28" ht="19.5" x14ac:dyDescent="0.5">
      <c r="A21" s="98" t="s">
        <v>31</v>
      </c>
      <c r="C21" s="99">
        <v>4000000</v>
      </c>
      <c r="D21" s="99"/>
      <c r="E21" s="99">
        <v>59931530640</v>
      </c>
      <c r="F21" s="99"/>
      <c r="G21" s="99">
        <v>55002774600</v>
      </c>
      <c r="I21" s="99">
        <v>0</v>
      </c>
      <c r="J21" s="99"/>
      <c r="K21" s="100">
        <v>0</v>
      </c>
      <c r="L21" s="99"/>
      <c r="M21" s="103" t="s">
        <v>166</v>
      </c>
      <c r="N21" s="99"/>
      <c r="O21" s="100">
        <v>0</v>
      </c>
      <c r="Q21" s="99">
        <v>4000000</v>
      </c>
      <c r="R21" s="105"/>
      <c r="S21" s="99">
        <v>14146</v>
      </c>
      <c r="T21" s="99"/>
      <c r="U21" s="99">
        <v>59931530640</v>
      </c>
      <c r="V21" s="99"/>
      <c r="W21" s="99">
        <v>56247325200</v>
      </c>
      <c r="X21" s="102"/>
      <c r="Y21" s="37">
        <v>0.41</v>
      </c>
      <c r="AA21" s="37"/>
      <c r="AB21" s="32"/>
    </row>
    <row r="22" spans="1:28" ht="21.75" thickBot="1" x14ac:dyDescent="0.6">
      <c r="C22" s="106"/>
      <c r="D22" s="107">
        <f t="shared" ref="D22:P22" si="0">SUM(D10:D21)</f>
        <v>0</v>
      </c>
      <c r="E22" s="107">
        <f t="shared" si="0"/>
        <v>814272103859</v>
      </c>
      <c r="F22" s="107">
        <f t="shared" si="0"/>
        <v>0</v>
      </c>
      <c r="G22" s="107">
        <f t="shared" si="0"/>
        <v>723999927196.03943</v>
      </c>
      <c r="H22" s="107">
        <f t="shared" si="0"/>
        <v>0</v>
      </c>
      <c r="I22" s="108">
        <f t="shared" si="0"/>
        <v>0</v>
      </c>
      <c r="J22" s="108">
        <f t="shared" si="0"/>
        <v>0</v>
      </c>
      <c r="K22" s="108">
        <f t="shared" si="0"/>
        <v>0</v>
      </c>
      <c r="L22" s="108">
        <f t="shared" si="0"/>
        <v>0</v>
      </c>
      <c r="M22" s="108">
        <f t="shared" si="0"/>
        <v>0</v>
      </c>
      <c r="N22" s="108">
        <f t="shared" si="0"/>
        <v>0</v>
      </c>
      <c r="O22" s="108">
        <f t="shared" si="0"/>
        <v>0</v>
      </c>
      <c r="P22" s="107">
        <f t="shared" si="0"/>
        <v>0</v>
      </c>
      <c r="Q22" s="106"/>
      <c r="R22" s="106"/>
      <c r="S22" s="106"/>
      <c r="T22" s="107">
        <f t="shared" ref="T22:Y22" si="1">SUM(T10:T21)</f>
        <v>0</v>
      </c>
      <c r="U22" s="107">
        <f t="shared" si="1"/>
        <v>814272103859</v>
      </c>
      <c r="V22" s="107">
        <f t="shared" si="1"/>
        <v>0</v>
      </c>
      <c r="W22" s="107">
        <f t="shared" si="1"/>
        <v>723354180053.43872</v>
      </c>
      <c r="X22" s="107">
        <f t="shared" si="1"/>
        <v>0</v>
      </c>
      <c r="Y22" s="109">
        <f t="shared" si="1"/>
        <v>5.29</v>
      </c>
      <c r="AA22" s="37"/>
      <c r="AB22" s="32"/>
    </row>
    <row r="23" spans="1:28" ht="22.5" thickTop="1" thickBot="1" x14ac:dyDescent="0.6">
      <c r="Z23" s="107"/>
    </row>
    <row r="24" spans="1:28" ht="19.5" thickTop="1" x14ac:dyDescent="0.45"/>
  </sheetData>
  <sheetProtection algorithmName="SHA-512" hashValue="Zhmqcxgffp4WKVYiNvlXM3BLX3whbISFSgusAsLAjkam5xzs4jvaGJk/fXUe37Wzos7C3RbMLCDxV7gweilDWw==" saltValue="GmVNs3YIuoO56xUaybLkqA==" spinCount="100000" sheet="1" objects="1" scenarios="1" selectLockedCells="1" autoFilter="0" selectUnlockedCells="1"/>
  <mergeCells count="19">
    <mergeCell ref="W8:W9"/>
    <mergeCell ref="I8:K8"/>
    <mergeCell ref="M8:O8"/>
    <mergeCell ref="A2:Y2"/>
    <mergeCell ref="A3:Y3"/>
    <mergeCell ref="A4:Y4"/>
    <mergeCell ref="A8:A9"/>
    <mergeCell ref="C8:C9"/>
    <mergeCell ref="E8:E9"/>
    <mergeCell ref="G8:G9"/>
    <mergeCell ref="C7:G7"/>
    <mergeCell ref="Y8:Y9"/>
    <mergeCell ref="Q7:Y7"/>
    <mergeCell ref="I7:O7"/>
    <mergeCell ref="Q8:Q9"/>
    <mergeCell ref="S8:S9"/>
    <mergeCell ref="A6:Y6"/>
    <mergeCell ref="A5:Y5"/>
    <mergeCell ref="U8:U9"/>
  </mergeCells>
  <pageMargins left="0.7" right="0.7" top="0.75" bottom="0.75" header="0.3" footer="0.3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20"/>
  <sheetViews>
    <sheetView rightToLeft="1" view="pageBreakPreview" zoomScale="98" zoomScaleNormal="100" zoomScaleSheetLayoutView="98" workbookViewId="0">
      <selection activeCell="K9" sqref="K9"/>
    </sheetView>
  </sheetViews>
  <sheetFormatPr defaultRowHeight="18.75" x14ac:dyDescent="0.45"/>
  <cols>
    <col min="1" max="1" width="26.85546875" style="25" customWidth="1"/>
    <col min="2" max="2" width="1" style="26" customWidth="1"/>
    <col min="3" max="3" width="16.85546875" style="26" customWidth="1"/>
    <col min="4" max="4" width="1" style="26" customWidth="1"/>
    <col min="5" max="5" width="17" style="26" customWidth="1"/>
    <col min="6" max="6" width="0.85546875" style="26" customWidth="1"/>
    <col min="7" max="7" width="15" style="26" bestFit="1" customWidth="1"/>
    <col min="8" max="8" width="0.7109375" style="26" customWidth="1"/>
    <col min="9" max="9" width="17" style="26" customWidth="1"/>
    <col min="10" max="10" width="0.85546875" style="26" customWidth="1"/>
    <col min="11" max="11" width="17.5703125" style="26" bestFit="1" customWidth="1"/>
    <col min="12" max="12" width="0.7109375" style="26" customWidth="1"/>
    <col min="13" max="13" width="16.5703125" style="26" customWidth="1"/>
    <col min="14" max="14" width="0.7109375" style="26" customWidth="1"/>
    <col min="15" max="15" width="16.28515625" style="26" bestFit="1" customWidth="1"/>
    <col min="16" max="16" width="0.7109375" style="26" customWidth="1"/>
    <col min="17" max="17" width="17.7109375" style="26" customWidth="1"/>
    <col min="18" max="18" width="0.7109375" style="26" customWidth="1"/>
    <col min="19" max="16384" width="9.140625" style="26"/>
  </cols>
  <sheetData>
    <row r="2" spans="1:21" ht="21" x14ac:dyDescent="0.55000000000000004">
      <c r="A2" s="248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</row>
    <row r="3" spans="1:21" ht="21" x14ac:dyDescent="0.55000000000000004">
      <c r="A3" s="248" t="s">
        <v>132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21" ht="21" x14ac:dyDescent="0.55000000000000004">
      <c r="A4" s="248" t="s">
        <v>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</row>
    <row r="5" spans="1:21" s="76" customFormat="1" ht="22.5" x14ac:dyDescent="0.4">
      <c r="A5" s="249" t="s">
        <v>198</v>
      </c>
      <c r="B5" s="249"/>
      <c r="C5" s="249"/>
      <c r="D5" s="249"/>
      <c r="E5" s="249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1" ht="19.5" x14ac:dyDescent="0.45">
      <c r="A6" s="247" t="s">
        <v>136</v>
      </c>
      <c r="B6" s="11"/>
      <c r="C6" s="245" t="s">
        <v>134</v>
      </c>
      <c r="D6" s="245" t="s">
        <v>134</v>
      </c>
      <c r="E6" s="245" t="s">
        <v>134</v>
      </c>
      <c r="F6" s="245" t="s">
        <v>134</v>
      </c>
      <c r="G6" s="245" t="s">
        <v>134</v>
      </c>
      <c r="H6" s="246" t="s">
        <v>134</v>
      </c>
      <c r="I6" s="245" t="s">
        <v>134</v>
      </c>
      <c r="J6" s="21"/>
      <c r="K6" s="245" t="s">
        <v>135</v>
      </c>
      <c r="L6" s="245" t="s">
        <v>135</v>
      </c>
      <c r="M6" s="245" t="s">
        <v>135</v>
      </c>
      <c r="N6" s="245" t="s">
        <v>135</v>
      </c>
      <c r="O6" s="245" t="s">
        <v>135</v>
      </c>
      <c r="P6" s="245" t="s">
        <v>135</v>
      </c>
      <c r="Q6" s="245" t="s">
        <v>135</v>
      </c>
    </row>
    <row r="7" spans="1:21" ht="19.5" x14ac:dyDescent="0.45">
      <c r="A7" s="245" t="s">
        <v>136</v>
      </c>
      <c r="B7" s="11"/>
      <c r="C7" s="24" t="s">
        <v>156</v>
      </c>
      <c r="D7" s="11"/>
      <c r="E7" s="24" t="s">
        <v>153</v>
      </c>
      <c r="F7" s="11"/>
      <c r="G7" s="24" t="s">
        <v>154</v>
      </c>
      <c r="H7" s="11"/>
      <c r="I7" s="24" t="s">
        <v>157</v>
      </c>
      <c r="J7" s="21"/>
      <c r="K7" s="24" t="s">
        <v>156</v>
      </c>
      <c r="L7" s="11"/>
      <c r="M7" s="24" t="s">
        <v>153</v>
      </c>
      <c r="N7" s="21"/>
      <c r="O7" s="24" t="s">
        <v>154</v>
      </c>
      <c r="P7" s="11"/>
      <c r="Q7" s="24" t="s">
        <v>157</v>
      </c>
    </row>
    <row r="8" spans="1:21" ht="19.5" x14ac:dyDescent="0.5">
      <c r="A8" s="6" t="s">
        <v>79</v>
      </c>
      <c r="B8" s="11"/>
      <c r="C8" s="34">
        <v>2291963156</v>
      </c>
      <c r="D8" s="17"/>
      <c r="E8" s="34">
        <v>0</v>
      </c>
      <c r="F8" s="17"/>
      <c r="G8" s="34">
        <v>0</v>
      </c>
      <c r="H8" s="17"/>
      <c r="I8" s="34">
        <v>2291963156</v>
      </c>
      <c r="J8" s="17"/>
      <c r="K8" s="34">
        <v>4481244775</v>
      </c>
      <c r="L8" s="17"/>
      <c r="M8" s="34">
        <v>-58265625</v>
      </c>
      <c r="N8" s="17"/>
      <c r="O8" s="34">
        <v>0</v>
      </c>
      <c r="P8" s="17"/>
      <c r="Q8" s="34">
        <v>4422979150</v>
      </c>
    </row>
    <row r="9" spans="1:21" s="27" customFormat="1" ht="19.5" x14ac:dyDescent="0.5">
      <c r="A9" s="6" t="s">
        <v>70</v>
      </c>
      <c r="B9" s="7"/>
      <c r="C9" s="33">
        <v>29282439203</v>
      </c>
      <c r="D9" s="34"/>
      <c r="E9" s="34">
        <v>0</v>
      </c>
      <c r="F9" s="34"/>
      <c r="G9" s="34">
        <v>0</v>
      </c>
      <c r="H9" s="34"/>
      <c r="I9" s="33">
        <v>29282439203</v>
      </c>
      <c r="J9" s="34"/>
      <c r="K9" s="34">
        <v>55613129136</v>
      </c>
      <c r="L9" s="34"/>
      <c r="M9" s="34">
        <v>-120000000</v>
      </c>
      <c r="N9" s="34"/>
      <c r="O9" s="34">
        <v>0</v>
      </c>
      <c r="P9" s="34"/>
      <c r="Q9" s="34">
        <v>55493129136</v>
      </c>
    </row>
    <row r="10" spans="1:21" ht="19.5" x14ac:dyDescent="0.5">
      <c r="A10" s="10" t="s">
        <v>73</v>
      </c>
      <c r="B10" s="11"/>
      <c r="C10" s="33">
        <v>35451055664</v>
      </c>
      <c r="D10" s="17"/>
      <c r="E10" s="34">
        <v>8663029542</v>
      </c>
      <c r="F10" s="17"/>
      <c r="G10" s="34">
        <v>0</v>
      </c>
      <c r="H10" s="17"/>
      <c r="I10" s="33">
        <v>44114085206</v>
      </c>
      <c r="J10" s="17"/>
      <c r="K10" s="17">
        <v>67459149024</v>
      </c>
      <c r="L10" s="17"/>
      <c r="M10" s="34">
        <v>15736647216</v>
      </c>
      <c r="N10" s="17"/>
      <c r="O10" s="34">
        <v>0</v>
      </c>
      <c r="P10" s="17"/>
      <c r="Q10" s="17">
        <v>83195796240</v>
      </c>
    </row>
    <row r="11" spans="1:21" ht="19.5" x14ac:dyDescent="0.5">
      <c r="A11" s="10" t="s">
        <v>85</v>
      </c>
      <c r="B11" s="11"/>
      <c r="C11" s="33">
        <v>302443476</v>
      </c>
      <c r="D11" s="17"/>
      <c r="E11" s="34">
        <v>0</v>
      </c>
      <c r="F11" s="17"/>
      <c r="G11" s="34">
        <v>0</v>
      </c>
      <c r="H11" s="17"/>
      <c r="I11" s="33">
        <v>302443476</v>
      </c>
      <c r="J11" s="17"/>
      <c r="K11" s="31">
        <v>594321444</v>
      </c>
      <c r="L11" s="17"/>
      <c r="M11" s="34">
        <v>0</v>
      </c>
      <c r="N11" s="17"/>
      <c r="O11" s="34">
        <v>0</v>
      </c>
      <c r="P11" s="17"/>
      <c r="Q11" s="17">
        <v>594321444</v>
      </c>
    </row>
    <row r="12" spans="1:21" ht="19.5" x14ac:dyDescent="0.5">
      <c r="A12" s="10" t="s">
        <v>76</v>
      </c>
      <c r="B12" s="11"/>
      <c r="C12" s="33">
        <v>2958473522</v>
      </c>
      <c r="D12" s="17"/>
      <c r="E12" s="34">
        <v>1909023927</v>
      </c>
      <c r="F12" s="17"/>
      <c r="G12" s="34">
        <v>0</v>
      </c>
      <c r="H12" s="17"/>
      <c r="I12" s="33">
        <v>4867497449</v>
      </c>
      <c r="J12" s="17"/>
      <c r="K12" s="17">
        <v>4544273845</v>
      </c>
      <c r="L12" s="17"/>
      <c r="M12" s="34">
        <v>2872893992</v>
      </c>
      <c r="N12" s="17"/>
      <c r="O12" s="34">
        <v>0</v>
      </c>
      <c r="P12" s="17"/>
      <c r="Q12" s="17">
        <v>7417167837</v>
      </c>
    </row>
    <row r="13" spans="1:21" ht="19.5" x14ac:dyDescent="0.5">
      <c r="A13" s="10" t="s">
        <v>82</v>
      </c>
      <c r="B13" s="11"/>
      <c r="C13" s="17">
        <v>15731013</v>
      </c>
      <c r="D13" s="17"/>
      <c r="E13" s="34">
        <v>0</v>
      </c>
      <c r="F13" s="17"/>
      <c r="G13" s="34">
        <v>0</v>
      </c>
      <c r="H13" s="17"/>
      <c r="I13" s="17">
        <v>15731013</v>
      </c>
      <c r="J13" s="17"/>
      <c r="K13" s="17">
        <v>30018082</v>
      </c>
      <c r="L13" s="17"/>
      <c r="M13" s="17">
        <v>0</v>
      </c>
      <c r="N13" s="17"/>
      <c r="O13" s="34">
        <v>0</v>
      </c>
      <c r="P13" s="17"/>
      <c r="Q13" s="17">
        <v>30018082</v>
      </c>
    </row>
    <row r="14" spans="1:21" ht="19.5" x14ac:dyDescent="0.5">
      <c r="A14" s="10" t="s">
        <v>67</v>
      </c>
      <c r="B14" s="11"/>
      <c r="C14" s="17">
        <v>32206011230</v>
      </c>
      <c r="D14" s="17"/>
      <c r="E14" s="34">
        <v>14068752890</v>
      </c>
      <c r="F14" s="17"/>
      <c r="G14" s="34">
        <v>0</v>
      </c>
      <c r="H14" s="17"/>
      <c r="I14" s="17">
        <v>46274764120</v>
      </c>
      <c r="J14" s="17"/>
      <c r="K14" s="17">
        <v>63012175167</v>
      </c>
      <c r="L14" s="17"/>
      <c r="M14" s="17">
        <v>27199730046</v>
      </c>
      <c r="N14" s="17"/>
      <c r="O14" s="34">
        <v>0</v>
      </c>
      <c r="P14" s="17"/>
      <c r="Q14" s="17">
        <v>90211905213</v>
      </c>
    </row>
    <row r="15" spans="1:21" ht="19.5" x14ac:dyDescent="0.5">
      <c r="A15" s="10" t="s">
        <v>65</v>
      </c>
      <c r="B15" s="11"/>
      <c r="C15" s="17">
        <v>17899997596</v>
      </c>
      <c r="D15" s="17"/>
      <c r="E15" s="17">
        <v>10752577352</v>
      </c>
      <c r="F15" s="17"/>
      <c r="G15" s="34">
        <v>0</v>
      </c>
      <c r="H15" s="17"/>
      <c r="I15" s="17">
        <v>28652574948</v>
      </c>
      <c r="J15" s="17"/>
      <c r="K15" s="17">
        <v>41890968672</v>
      </c>
      <c r="L15" s="17"/>
      <c r="M15" s="17">
        <v>23198327667</v>
      </c>
      <c r="N15" s="17"/>
      <c r="O15" s="34">
        <v>0</v>
      </c>
      <c r="P15" s="17"/>
      <c r="Q15" s="17">
        <v>65089296339</v>
      </c>
    </row>
    <row r="16" spans="1:21" ht="19.5" x14ac:dyDescent="0.5">
      <c r="A16" s="10" t="s">
        <v>62</v>
      </c>
      <c r="B16" s="11"/>
      <c r="C16" s="17">
        <v>0</v>
      </c>
      <c r="D16" s="17"/>
      <c r="E16" s="17">
        <v>48891137</v>
      </c>
      <c r="F16" s="17"/>
      <c r="G16" s="34">
        <v>0</v>
      </c>
      <c r="H16" s="17"/>
      <c r="I16" s="17">
        <v>48891137</v>
      </c>
      <c r="J16" s="17"/>
      <c r="K16" s="17">
        <v>0</v>
      </c>
      <c r="L16" s="17"/>
      <c r="M16" s="17">
        <v>90370191</v>
      </c>
      <c r="N16" s="17"/>
      <c r="O16" s="34">
        <v>0</v>
      </c>
      <c r="P16" s="17"/>
      <c r="Q16" s="17">
        <v>90370191</v>
      </c>
    </row>
    <row r="17" spans="1:18" ht="19.5" x14ac:dyDescent="0.5">
      <c r="A17" s="10" t="s">
        <v>58</v>
      </c>
      <c r="B17" s="11"/>
      <c r="C17" s="17">
        <v>0</v>
      </c>
      <c r="D17" s="17"/>
      <c r="E17" s="17">
        <v>681508454</v>
      </c>
      <c r="F17" s="17"/>
      <c r="G17" s="34">
        <v>0</v>
      </c>
      <c r="H17" s="17"/>
      <c r="I17" s="17">
        <v>681508454</v>
      </c>
      <c r="J17" s="17"/>
      <c r="K17" s="17">
        <v>0</v>
      </c>
      <c r="L17" s="17"/>
      <c r="M17" s="17">
        <v>1164004986</v>
      </c>
      <c r="N17" s="17"/>
      <c r="O17" s="34">
        <v>0</v>
      </c>
      <c r="P17" s="17"/>
      <c r="Q17" s="17">
        <v>1164004986</v>
      </c>
    </row>
    <row r="18" spans="1:18" ht="20.25" thickBot="1" x14ac:dyDescent="0.55000000000000004">
      <c r="A18" s="16"/>
      <c r="B18" s="11"/>
      <c r="C18" s="48">
        <f>SUM(C8:C17)</f>
        <v>120408114860</v>
      </c>
      <c r="D18" s="48">
        <f t="shared" ref="D18:Q18" si="0">SUM(D8:D17)</f>
        <v>0</v>
      </c>
      <c r="E18" s="48">
        <f t="shared" si="0"/>
        <v>36123783302</v>
      </c>
      <c r="F18" s="48">
        <f t="shared" si="0"/>
        <v>0</v>
      </c>
      <c r="G18" s="48">
        <f t="shared" si="0"/>
        <v>0</v>
      </c>
      <c r="H18" s="48">
        <f t="shared" si="0"/>
        <v>0</v>
      </c>
      <c r="I18" s="48">
        <f t="shared" si="0"/>
        <v>156531898162</v>
      </c>
      <c r="J18" s="48">
        <f t="shared" si="0"/>
        <v>0</v>
      </c>
      <c r="K18" s="48">
        <f t="shared" si="0"/>
        <v>237625280145</v>
      </c>
      <c r="L18" s="48">
        <f t="shared" si="0"/>
        <v>0</v>
      </c>
      <c r="M18" s="48">
        <f t="shared" si="0"/>
        <v>70083708473</v>
      </c>
      <c r="N18" s="48">
        <f t="shared" si="0"/>
        <v>0</v>
      </c>
      <c r="O18" s="48">
        <f t="shared" si="0"/>
        <v>0</v>
      </c>
      <c r="P18" s="48">
        <f t="shared" si="0"/>
        <v>0</v>
      </c>
      <c r="Q18" s="48">
        <f t="shared" si="0"/>
        <v>307708988618</v>
      </c>
      <c r="R18" s="48"/>
    </row>
    <row r="19" spans="1:18" ht="19.5" thickTop="1" x14ac:dyDescent="0.45"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8" x14ac:dyDescent="0.45"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</sheetData>
  <sheetProtection algorithmName="SHA-512" hashValue="DWS9U/2m6UsP8xKkAB5DnQhvIcthC8fAPq/iWJRqeid2RqycWSObKOUFlwapahjXiIPyP7J24N5OzPFOIoR5/A==" saltValue="5ctUIXIHKuy4yIpTMDjtHw==" spinCount="100000" sheet="1" objects="1" scenarios="1" selectLockedCells="1" autoFilter="0" selectUnlockedCells="1"/>
  <mergeCells count="7">
    <mergeCell ref="A2:Q2"/>
    <mergeCell ref="A3:Q3"/>
    <mergeCell ref="A4:Q4"/>
    <mergeCell ref="K6:Q6"/>
    <mergeCell ref="A6:A7"/>
    <mergeCell ref="C6:I6"/>
    <mergeCell ref="A5:E5"/>
  </mergeCells>
  <pageMargins left="0.7" right="0.7" top="0.75" bottom="0.75" header="0.3" footer="0.3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5"/>
  <sheetViews>
    <sheetView rightToLeft="1" view="pageBreakPreview" zoomScale="98" zoomScaleNormal="100" zoomScaleSheetLayoutView="98" workbookViewId="0">
      <selection activeCell="O28" sqref="O28"/>
    </sheetView>
  </sheetViews>
  <sheetFormatPr defaultRowHeight="18.75" x14ac:dyDescent="0.45"/>
  <cols>
    <col min="1" max="1" width="23.85546875" style="94" bestFit="1" customWidth="1"/>
    <col min="2" max="2" width="1" style="141" customWidth="1"/>
    <col min="3" max="3" width="22" style="141" bestFit="1" customWidth="1"/>
    <col min="4" max="4" width="0.42578125" style="141" customWidth="1"/>
    <col min="5" max="5" width="16.140625" style="141" customWidth="1"/>
    <col min="6" max="6" width="0.7109375" style="141" customWidth="1"/>
    <col min="7" max="7" width="12.85546875" style="141" customWidth="1"/>
    <col min="8" max="8" width="1" style="141" customWidth="1"/>
    <col min="9" max="9" width="17.28515625" style="141" customWidth="1"/>
    <col min="10" max="10" width="0.85546875" style="141" customWidth="1"/>
    <col min="11" max="11" width="13.7109375" style="141" customWidth="1"/>
    <col min="12" max="12" width="1" style="141" customWidth="1"/>
    <col min="13" max="16384" width="9.140625" style="141"/>
  </cols>
  <sheetData>
    <row r="1" spans="1:21" ht="21" x14ac:dyDescent="0.55000000000000004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21" ht="21" x14ac:dyDescent="0.55000000000000004">
      <c r="A2" s="228" t="s">
        <v>132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21" ht="21" x14ac:dyDescent="0.55000000000000004">
      <c r="A3" s="228" t="s">
        <v>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spans="1:21" s="110" customFormat="1" ht="22.5" x14ac:dyDescent="0.4">
      <c r="A4" s="234" t="s">
        <v>197</v>
      </c>
      <c r="B4" s="234"/>
      <c r="C4" s="234"/>
      <c r="D4" s="234"/>
      <c r="E4" s="234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</row>
    <row r="5" spans="1:21" ht="19.5" x14ac:dyDescent="0.45">
      <c r="A5" s="191" t="s">
        <v>158</v>
      </c>
      <c r="B5" s="191"/>
      <c r="C5" s="97" t="s">
        <v>158</v>
      </c>
      <c r="D5" s="143"/>
      <c r="E5" s="97" t="s">
        <v>134</v>
      </c>
      <c r="F5" s="97"/>
      <c r="G5" s="97" t="s">
        <v>134</v>
      </c>
      <c r="H5" s="102"/>
      <c r="I5" s="231" t="s">
        <v>135</v>
      </c>
      <c r="J5" s="231" t="s">
        <v>135</v>
      </c>
      <c r="K5" s="231" t="s">
        <v>135</v>
      </c>
      <c r="L5" s="102"/>
    </row>
    <row r="6" spans="1:21" s="147" customFormat="1" ht="39" x14ac:dyDescent="0.45">
      <c r="A6" s="192" t="s">
        <v>159</v>
      </c>
      <c r="B6" s="145"/>
      <c r="C6" s="148" t="s">
        <v>99</v>
      </c>
      <c r="D6" s="146"/>
      <c r="E6" s="148" t="s">
        <v>160</v>
      </c>
      <c r="F6" s="146"/>
      <c r="G6" s="148" t="s">
        <v>161</v>
      </c>
      <c r="H6" s="146"/>
      <c r="I6" s="148" t="s">
        <v>160</v>
      </c>
      <c r="J6" s="193"/>
      <c r="K6" s="148" t="s">
        <v>161</v>
      </c>
      <c r="L6" s="146"/>
    </row>
    <row r="7" spans="1:21" s="103" customFormat="1" ht="19.5" x14ac:dyDescent="0.5">
      <c r="A7" s="194" t="s">
        <v>103</v>
      </c>
      <c r="B7" s="142"/>
      <c r="C7" s="195">
        <v>104456251</v>
      </c>
      <c r="D7" s="142"/>
      <c r="E7" s="196">
        <v>40072</v>
      </c>
      <c r="F7" s="142"/>
      <c r="G7" s="197" t="s">
        <v>166</v>
      </c>
      <c r="H7" s="142"/>
      <c r="I7" s="198">
        <v>44885</v>
      </c>
      <c r="J7" s="142"/>
      <c r="K7" s="199" t="s">
        <v>166</v>
      </c>
      <c r="L7" s="142"/>
    </row>
    <row r="8" spans="1:21" ht="19.5" x14ac:dyDescent="0.5">
      <c r="A8" s="98" t="s">
        <v>105</v>
      </c>
      <c r="B8" s="102"/>
      <c r="C8" s="200" t="s">
        <v>106</v>
      </c>
      <c r="D8" s="102"/>
      <c r="E8" s="201">
        <v>16421</v>
      </c>
      <c r="F8" s="102"/>
      <c r="G8" s="197" t="s">
        <v>166</v>
      </c>
      <c r="H8" s="102"/>
      <c r="I8" s="198">
        <v>31764</v>
      </c>
      <c r="J8" s="102"/>
      <c r="K8" s="199" t="s">
        <v>166</v>
      </c>
      <c r="L8" s="102"/>
      <c r="N8" s="103"/>
    </row>
    <row r="9" spans="1:21" ht="19.5" x14ac:dyDescent="0.5">
      <c r="A9" s="98" t="s">
        <v>107</v>
      </c>
      <c r="B9" s="102"/>
      <c r="C9" s="200" t="s">
        <v>108</v>
      </c>
      <c r="D9" s="102"/>
      <c r="E9" s="198">
        <v>207867</v>
      </c>
      <c r="F9" s="102"/>
      <c r="G9" s="197" t="s">
        <v>166</v>
      </c>
      <c r="H9" s="102"/>
      <c r="I9" s="198">
        <v>207867</v>
      </c>
      <c r="J9" s="102"/>
      <c r="K9" s="199" t="s">
        <v>199</v>
      </c>
      <c r="L9" s="102"/>
      <c r="N9" s="103"/>
    </row>
    <row r="10" spans="1:21" ht="19.5" x14ac:dyDescent="0.5">
      <c r="A10" s="98" t="s">
        <v>109</v>
      </c>
      <c r="B10" s="102"/>
      <c r="C10" s="200">
        <v>218175230008</v>
      </c>
      <c r="D10" s="102"/>
      <c r="E10" s="201">
        <v>274928</v>
      </c>
      <c r="F10" s="102"/>
      <c r="G10" s="197" t="s">
        <v>166</v>
      </c>
      <c r="H10" s="102"/>
      <c r="I10" s="198">
        <v>278431</v>
      </c>
      <c r="J10" s="102"/>
      <c r="K10" s="199" t="s">
        <v>166</v>
      </c>
      <c r="L10" s="102"/>
      <c r="N10" s="103"/>
    </row>
    <row r="11" spans="1:21" ht="19.5" x14ac:dyDescent="0.5">
      <c r="A11" s="98" t="s">
        <v>110</v>
      </c>
      <c r="B11" s="102"/>
      <c r="C11" s="200">
        <v>9955255434</v>
      </c>
      <c r="D11" s="102"/>
      <c r="E11" s="198">
        <v>7770</v>
      </c>
      <c r="F11" s="102"/>
      <c r="G11" s="197" t="s">
        <v>166</v>
      </c>
      <c r="H11" s="102"/>
      <c r="I11" s="198">
        <v>15782</v>
      </c>
      <c r="J11" s="102"/>
      <c r="K11" s="199" t="s">
        <v>166</v>
      </c>
      <c r="L11" s="102"/>
      <c r="N11" s="103"/>
    </row>
    <row r="12" spans="1:21" ht="19.5" x14ac:dyDescent="0.5">
      <c r="A12" s="98" t="s">
        <v>107</v>
      </c>
      <c r="B12" s="102"/>
      <c r="C12" s="200" t="s">
        <v>162</v>
      </c>
      <c r="D12" s="102"/>
      <c r="E12" s="198">
        <v>0</v>
      </c>
      <c r="F12" s="102"/>
      <c r="G12" s="197" t="s">
        <v>166</v>
      </c>
      <c r="H12" s="102"/>
      <c r="I12" s="198">
        <v>905424642</v>
      </c>
      <c r="J12" s="102"/>
      <c r="K12" s="202">
        <v>1.1499999999999999</v>
      </c>
      <c r="L12" s="102"/>
      <c r="N12" s="103"/>
    </row>
    <row r="13" spans="1:21" ht="19.5" x14ac:dyDescent="0.5">
      <c r="A13" s="98" t="s">
        <v>107</v>
      </c>
      <c r="B13" s="102"/>
      <c r="C13" s="200" t="s">
        <v>111</v>
      </c>
      <c r="D13" s="102"/>
      <c r="E13" s="198">
        <v>4481147524</v>
      </c>
      <c r="F13" s="102"/>
      <c r="G13" s="202">
        <v>6.51</v>
      </c>
      <c r="H13" s="102"/>
      <c r="I13" s="198">
        <v>10347311904</v>
      </c>
      <c r="J13" s="102"/>
      <c r="K13" s="202">
        <v>13.19</v>
      </c>
      <c r="L13" s="102"/>
      <c r="N13" s="103"/>
    </row>
    <row r="14" spans="1:21" ht="19.5" x14ac:dyDescent="0.5">
      <c r="A14" s="98" t="s">
        <v>107</v>
      </c>
      <c r="B14" s="102"/>
      <c r="C14" s="200" t="s">
        <v>113</v>
      </c>
      <c r="D14" s="102"/>
      <c r="E14" s="198">
        <v>1713661180</v>
      </c>
      <c r="F14" s="102"/>
      <c r="G14" s="202">
        <v>2.5</v>
      </c>
      <c r="H14" s="102"/>
      <c r="I14" s="198">
        <v>3370647481</v>
      </c>
      <c r="J14" s="102"/>
      <c r="K14" s="202">
        <v>4.29</v>
      </c>
      <c r="L14" s="102"/>
      <c r="N14" s="103"/>
    </row>
    <row r="15" spans="1:21" ht="19.5" x14ac:dyDescent="0.5">
      <c r="A15" s="98" t="s">
        <v>107</v>
      </c>
      <c r="B15" s="102"/>
      <c r="C15" s="200" t="s">
        <v>115</v>
      </c>
      <c r="D15" s="102"/>
      <c r="E15" s="198">
        <v>1713661180</v>
      </c>
      <c r="F15" s="102"/>
      <c r="G15" s="202">
        <v>2.5</v>
      </c>
      <c r="H15" s="102"/>
      <c r="I15" s="198">
        <v>2572839262</v>
      </c>
      <c r="J15" s="102"/>
      <c r="K15" s="202">
        <v>3.28</v>
      </c>
      <c r="L15" s="102"/>
      <c r="N15" s="103"/>
    </row>
    <row r="16" spans="1:21" ht="19.5" x14ac:dyDescent="0.5">
      <c r="A16" s="98" t="s">
        <v>107</v>
      </c>
      <c r="B16" s="102"/>
      <c r="C16" s="200" t="s">
        <v>117</v>
      </c>
      <c r="D16" s="102"/>
      <c r="E16" s="198">
        <v>18205661172</v>
      </c>
      <c r="F16" s="102"/>
      <c r="G16" s="202">
        <v>26.53</v>
      </c>
      <c r="H16" s="102"/>
      <c r="I16" s="198">
        <v>18797459802</v>
      </c>
      <c r="J16" s="102"/>
      <c r="K16" s="202">
        <v>23.94</v>
      </c>
      <c r="L16" s="102"/>
      <c r="N16" s="103"/>
    </row>
    <row r="17" spans="1:14" ht="19.5" x14ac:dyDescent="0.5">
      <c r="A17" s="98" t="s">
        <v>107</v>
      </c>
      <c r="B17" s="102"/>
      <c r="C17" s="200" t="s">
        <v>119</v>
      </c>
      <c r="D17" s="102"/>
      <c r="E17" s="198">
        <v>8261038240</v>
      </c>
      <c r="F17" s="102"/>
      <c r="G17" s="202">
        <v>12.04</v>
      </c>
      <c r="H17" s="102"/>
      <c r="I17" s="198">
        <v>8261038240</v>
      </c>
      <c r="J17" s="102"/>
      <c r="K17" s="202">
        <v>10.52</v>
      </c>
      <c r="L17" s="102"/>
      <c r="N17" s="103"/>
    </row>
    <row r="18" spans="1:14" ht="19.5" x14ac:dyDescent="0.5">
      <c r="A18" s="98" t="s">
        <v>107</v>
      </c>
      <c r="B18" s="102"/>
      <c r="C18" s="200" t="s">
        <v>121</v>
      </c>
      <c r="D18" s="102"/>
      <c r="E18" s="198">
        <v>3822295080</v>
      </c>
      <c r="F18" s="102"/>
      <c r="G18" s="202">
        <v>5.57</v>
      </c>
      <c r="H18" s="102"/>
      <c r="I18" s="198">
        <v>3822295080</v>
      </c>
      <c r="J18" s="102"/>
      <c r="K18" s="202">
        <v>4.87</v>
      </c>
      <c r="L18" s="102"/>
      <c r="N18" s="103"/>
    </row>
    <row r="19" spans="1:14" ht="19.5" x14ac:dyDescent="0.5">
      <c r="A19" s="98" t="s">
        <v>123</v>
      </c>
      <c r="B19" s="102"/>
      <c r="C19" s="200" t="s">
        <v>125</v>
      </c>
      <c r="D19" s="102"/>
      <c r="E19" s="198">
        <v>3833333318</v>
      </c>
      <c r="F19" s="102"/>
      <c r="G19" s="202">
        <v>5.59</v>
      </c>
      <c r="H19" s="102"/>
      <c r="I19" s="198">
        <v>3833333318</v>
      </c>
      <c r="J19" s="102"/>
      <c r="K19" s="202">
        <v>4.88</v>
      </c>
      <c r="L19" s="102"/>
      <c r="N19" s="103"/>
    </row>
    <row r="20" spans="1:14" ht="19.5" x14ac:dyDescent="0.5">
      <c r="A20" s="98" t="s">
        <v>126</v>
      </c>
      <c r="B20" s="102"/>
      <c r="C20" s="200">
        <v>479602351663</v>
      </c>
      <c r="D20" s="102"/>
      <c r="E20" s="198">
        <v>5573770484</v>
      </c>
      <c r="F20" s="102"/>
      <c r="G20" s="202">
        <v>8.1199999999999992</v>
      </c>
      <c r="H20" s="102"/>
      <c r="I20" s="198">
        <v>5573770484</v>
      </c>
      <c r="J20" s="102"/>
      <c r="K20" s="202">
        <v>7.1</v>
      </c>
      <c r="L20" s="102"/>
      <c r="N20" s="103"/>
    </row>
    <row r="21" spans="1:14" ht="19.5" x14ac:dyDescent="0.5">
      <c r="A21" s="98" t="s">
        <v>126</v>
      </c>
      <c r="B21" s="102"/>
      <c r="C21" s="200">
        <v>479602377288</v>
      </c>
      <c r="D21" s="102"/>
      <c r="E21" s="198">
        <v>3409836053</v>
      </c>
      <c r="F21" s="102"/>
      <c r="G21" s="202">
        <v>4.97</v>
      </c>
      <c r="H21" s="102"/>
      <c r="I21" s="198">
        <v>3409836053</v>
      </c>
      <c r="J21" s="102"/>
      <c r="K21" s="202">
        <v>4.34</v>
      </c>
      <c r="L21" s="102"/>
      <c r="N21" s="103"/>
    </row>
    <row r="22" spans="1:14" ht="19.5" x14ac:dyDescent="0.5">
      <c r="A22" s="98" t="s">
        <v>126</v>
      </c>
      <c r="B22" s="102"/>
      <c r="C22" s="200">
        <v>479602393445</v>
      </c>
      <c r="D22" s="102"/>
      <c r="E22" s="198">
        <v>766393441</v>
      </c>
      <c r="F22" s="102"/>
      <c r="G22" s="202">
        <v>1.1200000000000001</v>
      </c>
      <c r="H22" s="102"/>
      <c r="I22" s="198">
        <v>766393441</v>
      </c>
      <c r="J22" s="102"/>
      <c r="K22" s="202">
        <v>0.98</v>
      </c>
      <c r="L22" s="102"/>
      <c r="N22" s="103"/>
    </row>
    <row r="23" spans="1:14" ht="19.5" x14ac:dyDescent="0.5">
      <c r="A23" s="98" t="s">
        <v>126</v>
      </c>
      <c r="B23" s="102"/>
      <c r="C23" s="200">
        <v>479602401725</v>
      </c>
      <c r="D23" s="102"/>
      <c r="E23" s="198">
        <v>12459016390</v>
      </c>
      <c r="F23" s="102"/>
      <c r="G23" s="202">
        <v>18.149999999999999</v>
      </c>
      <c r="H23" s="102"/>
      <c r="I23" s="198">
        <v>12459016390</v>
      </c>
      <c r="J23" s="102"/>
      <c r="K23" s="202">
        <v>15.87</v>
      </c>
      <c r="L23" s="102"/>
      <c r="N23" s="103"/>
    </row>
    <row r="24" spans="1:14" ht="19.5" x14ac:dyDescent="0.5">
      <c r="A24" s="98" t="s">
        <v>126</v>
      </c>
      <c r="B24" s="102"/>
      <c r="C24" s="200">
        <v>479602424672</v>
      </c>
      <c r="D24" s="102"/>
      <c r="E24" s="198">
        <v>4390163932</v>
      </c>
      <c r="F24" s="102"/>
      <c r="G24" s="202">
        <v>6.4</v>
      </c>
      <c r="H24" s="102"/>
      <c r="I24" s="198">
        <v>4390163932</v>
      </c>
      <c r="J24" s="102"/>
      <c r="K24" s="202">
        <v>5.59</v>
      </c>
      <c r="L24" s="102"/>
      <c r="N24" s="103"/>
    </row>
    <row r="25" spans="1:14" ht="20.25" thickBot="1" x14ac:dyDescent="0.55000000000000004">
      <c r="A25" s="98"/>
      <c r="B25" s="102"/>
      <c r="C25" s="201"/>
      <c r="D25" s="102"/>
      <c r="E25" s="203">
        <f>SUM(E7:E24)</f>
        <v>68630525052</v>
      </c>
      <c r="F25" s="102"/>
      <c r="G25" s="204">
        <v>100</v>
      </c>
      <c r="H25" s="102"/>
      <c r="I25" s="203">
        <f>SUM(I7:I24)</f>
        <v>78510108758</v>
      </c>
      <c r="J25" s="102"/>
      <c r="K25" s="205">
        <v>100</v>
      </c>
      <c r="L25" s="102"/>
      <c r="N25" s="103"/>
    </row>
    <row r="26" spans="1:14" ht="20.25" thickTop="1" x14ac:dyDescent="0.5">
      <c r="A26" s="98"/>
      <c r="B26" s="102"/>
      <c r="C26" s="201"/>
      <c r="D26" s="102"/>
      <c r="E26" s="198"/>
      <c r="F26" s="102"/>
      <c r="G26" s="206"/>
      <c r="H26" s="102"/>
      <c r="I26" s="198"/>
      <c r="J26" s="102"/>
      <c r="K26" s="199"/>
      <c r="L26" s="102"/>
      <c r="N26" s="103"/>
    </row>
    <row r="27" spans="1:14" ht="19.5" x14ac:dyDescent="0.5">
      <c r="A27" s="98"/>
      <c r="B27" s="102"/>
      <c r="C27" s="201"/>
      <c r="D27" s="102"/>
      <c r="E27" s="198"/>
      <c r="F27" s="102"/>
      <c r="G27" s="206"/>
      <c r="H27" s="102"/>
      <c r="I27" s="198"/>
      <c r="J27" s="102"/>
      <c r="K27" s="199"/>
      <c r="L27" s="102"/>
      <c r="N27" s="103"/>
    </row>
    <row r="28" spans="1:14" ht="19.5" x14ac:dyDescent="0.5">
      <c r="A28" s="98"/>
      <c r="B28" s="102"/>
      <c r="C28" s="201"/>
      <c r="D28" s="102"/>
      <c r="E28" s="198"/>
      <c r="F28" s="102"/>
      <c r="G28" s="206"/>
      <c r="H28" s="102"/>
      <c r="I28" s="198"/>
      <c r="J28" s="102"/>
      <c r="K28" s="199"/>
      <c r="L28" s="102"/>
      <c r="N28" s="103"/>
    </row>
    <row r="29" spans="1:14" ht="19.5" x14ac:dyDescent="0.5">
      <c r="A29" s="98"/>
      <c r="B29" s="102"/>
      <c r="C29" s="201"/>
      <c r="D29" s="102"/>
      <c r="E29" s="198"/>
      <c r="F29" s="102"/>
      <c r="G29" s="206"/>
      <c r="H29" s="102"/>
      <c r="I29" s="198"/>
      <c r="J29" s="102"/>
      <c r="K29" s="199"/>
      <c r="L29" s="102"/>
      <c r="N29" s="103"/>
    </row>
    <row r="30" spans="1:14" ht="19.5" x14ac:dyDescent="0.5">
      <c r="A30" s="98"/>
      <c r="B30" s="102"/>
      <c r="C30" s="201"/>
      <c r="D30" s="102"/>
      <c r="E30" s="198"/>
      <c r="F30" s="102"/>
      <c r="G30" s="197"/>
      <c r="H30" s="102"/>
      <c r="I30" s="198"/>
      <c r="J30" s="102"/>
      <c r="K30" s="199"/>
      <c r="L30" s="102"/>
      <c r="N30" s="103"/>
    </row>
    <row r="31" spans="1:14" ht="19.5" x14ac:dyDescent="0.5">
      <c r="A31" s="98"/>
      <c r="B31" s="102"/>
      <c r="C31" s="201"/>
      <c r="D31" s="102"/>
      <c r="E31" s="198"/>
      <c r="F31" s="102"/>
      <c r="G31" s="197"/>
      <c r="H31" s="102"/>
      <c r="I31" s="198"/>
      <c r="J31" s="102"/>
      <c r="K31" s="199"/>
      <c r="L31" s="102"/>
      <c r="N31" s="103"/>
    </row>
    <row r="32" spans="1:14" ht="19.5" x14ac:dyDescent="0.5">
      <c r="A32" s="98"/>
      <c r="B32" s="102"/>
      <c r="C32" s="201"/>
      <c r="D32" s="102"/>
      <c r="E32" s="198"/>
      <c r="F32" s="102"/>
      <c r="G32" s="197"/>
      <c r="H32" s="102"/>
      <c r="I32" s="198"/>
      <c r="J32" s="102"/>
      <c r="K32" s="199"/>
      <c r="L32" s="102"/>
      <c r="N32" s="103"/>
    </row>
    <row r="33" spans="1:14" ht="19.5" x14ac:dyDescent="0.5">
      <c r="A33" s="98"/>
      <c r="B33" s="102"/>
      <c r="C33" s="201"/>
      <c r="D33" s="102"/>
      <c r="E33" s="198"/>
      <c r="F33" s="102"/>
      <c r="G33" s="197"/>
      <c r="H33" s="102"/>
      <c r="I33" s="198"/>
      <c r="J33" s="102"/>
      <c r="K33" s="199"/>
      <c r="L33" s="102"/>
      <c r="N33" s="103"/>
    </row>
    <row r="34" spans="1:14" x14ac:dyDescent="0.45">
      <c r="G34" s="207"/>
      <c r="K34" s="208"/>
    </row>
    <row r="35" spans="1:14" x14ac:dyDescent="0.45">
      <c r="G35" s="207"/>
    </row>
  </sheetData>
  <sheetProtection algorithmName="SHA-512" hashValue="Sjw5jYaMltAgopjgn3F2WFrB+nU7JZU8P2ajDijROQ+I7cANVXRnkI4OhWKPgcqDDnsnGvVQX7luXjr+xrJnfA==" saltValue="urz9lbaH7DZpIr48KmW2yA==" spinCount="100000" sheet="1" objects="1" scenarios="1" selectLockedCells="1" autoFilter="0" selectUnlockedCells="1"/>
  <mergeCells count="5">
    <mergeCell ref="I5:K5"/>
    <mergeCell ref="A1:K1"/>
    <mergeCell ref="A2:K2"/>
    <mergeCell ref="A3:K3"/>
    <mergeCell ref="A4:E4"/>
  </mergeCells>
  <pageMargins left="0.7" right="0.7" top="0.75" bottom="0.75" header="0.3" footer="0.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11"/>
  <sheetViews>
    <sheetView rightToLeft="1" view="pageBreakPreview" zoomScale="93" zoomScaleNormal="100" zoomScaleSheetLayoutView="93" workbookViewId="0">
      <selection activeCell="K9" sqref="K9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7.28515625" style="1" customWidth="1"/>
    <col min="4" max="4" width="1" style="1" customWidth="1"/>
    <col min="5" max="5" width="19.140625" style="1" customWidth="1"/>
    <col min="6" max="6" width="1" style="1" customWidth="1"/>
    <col min="7" max="16384" width="9.140625" style="1"/>
  </cols>
  <sheetData>
    <row r="2" spans="1:5" ht="21" x14ac:dyDescent="0.55000000000000004">
      <c r="A2" s="248" t="s">
        <v>0</v>
      </c>
      <c r="B2" s="248" t="s">
        <v>0</v>
      </c>
      <c r="C2" s="248" t="s">
        <v>0</v>
      </c>
      <c r="D2" s="248" t="s">
        <v>0</v>
      </c>
      <c r="E2" s="248"/>
    </row>
    <row r="3" spans="1:5" ht="21" x14ac:dyDescent="0.55000000000000004">
      <c r="A3" s="248" t="s">
        <v>132</v>
      </c>
      <c r="B3" s="248" t="s">
        <v>132</v>
      </c>
      <c r="C3" s="248" t="s">
        <v>132</v>
      </c>
      <c r="D3" s="248" t="s">
        <v>132</v>
      </c>
      <c r="E3" s="248"/>
    </row>
    <row r="4" spans="1:5" ht="21" x14ac:dyDescent="0.55000000000000004">
      <c r="A4" s="248" t="s">
        <v>2</v>
      </c>
      <c r="B4" s="248" t="s">
        <v>2</v>
      </c>
      <c r="C4" s="248" t="s">
        <v>2</v>
      </c>
      <c r="D4" s="248" t="s">
        <v>2</v>
      </c>
      <c r="E4" s="248"/>
    </row>
    <row r="5" spans="1:5" ht="22.5" x14ac:dyDescent="0.45">
      <c r="A5" s="249" t="s">
        <v>201</v>
      </c>
      <c r="B5" s="249"/>
      <c r="C5" s="249"/>
      <c r="D5" s="249"/>
      <c r="E5" s="249"/>
    </row>
    <row r="6" spans="1:5" ht="19.5" x14ac:dyDescent="0.45">
      <c r="B6" s="3"/>
      <c r="C6" s="4" t="s">
        <v>134</v>
      </c>
      <c r="D6" s="5"/>
      <c r="E6" s="4" t="s">
        <v>6</v>
      </c>
    </row>
    <row r="7" spans="1:5" ht="19.5" x14ac:dyDescent="0.5">
      <c r="A7" s="10" t="s">
        <v>163</v>
      </c>
      <c r="B7" s="11"/>
      <c r="C7" s="12" t="s">
        <v>166</v>
      </c>
      <c r="D7" s="11"/>
      <c r="E7" s="12">
        <v>433418</v>
      </c>
    </row>
    <row r="8" spans="1:5" ht="19.5" x14ac:dyDescent="0.5">
      <c r="A8" s="10" t="s">
        <v>164</v>
      </c>
      <c r="B8" s="11"/>
      <c r="C8" s="12" t="s">
        <v>166</v>
      </c>
      <c r="D8" s="11"/>
      <c r="E8" s="13">
        <v>45880708</v>
      </c>
    </row>
    <row r="9" spans="1:5" ht="19.5" x14ac:dyDescent="0.5">
      <c r="A9" s="10" t="s">
        <v>165</v>
      </c>
      <c r="B9" s="11"/>
      <c r="C9" s="12" t="s">
        <v>166</v>
      </c>
      <c r="D9" s="11"/>
      <c r="E9" s="12" t="s">
        <v>166</v>
      </c>
    </row>
    <row r="10" spans="1:5" ht="20.25" thickBot="1" x14ac:dyDescent="0.55000000000000004">
      <c r="A10" s="10" t="s">
        <v>141</v>
      </c>
      <c r="B10" s="11"/>
      <c r="C10" s="14" t="s">
        <v>166</v>
      </c>
      <c r="D10" s="11"/>
      <c r="E10" s="15">
        <v>46314126</v>
      </c>
    </row>
    <row r="11" spans="1:5" ht="20.25" thickTop="1" x14ac:dyDescent="0.5">
      <c r="A11" s="10"/>
      <c r="B11" s="11"/>
      <c r="C11" s="12"/>
      <c r="D11" s="11"/>
      <c r="E11" s="13"/>
    </row>
  </sheetData>
  <sheetProtection algorithmName="SHA-512" hashValue="NVAplh87hrXReOSLWtjCbGcqo8kY5Z7oiv3xUoM3r4zY5znsIBfqDtsz5G9Haz4gHtda5met1Tf7Hqjcb3StEA==" saltValue="Vaoyp0c4Mwm6B0W60npqEw==" spinCount="100000" sheet="1" objects="1" scenarios="1" selectLockedCells="1" autoFilter="0" selectUnlockedCells="1"/>
  <mergeCells count="4"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U33"/>
  <sheetViews>
    <sheetView rightToLeft="1" view="pageBreakPreview" zoomScale="89" zoomScaleNormal="100" zoomScaleSheetLayoutView="89" workbookViewId="0">
      <selection activeCell="K9" sqref="K9"/>
    </sheetView>
  </sheetViews>
  <sheetFormatPr defaultRowHeight="18.75" x14ac:dyDescent="0.45"/>
  <cols>
    <col min="1" max="1" width="24" style="25" customWidth="1"/>
    <col min="2" max="2" width="1" style="26" customWidth="1"/>
    <col min="3" max="3" width="10.5703125" style="26" customWidth="1"/>
    <col min="4" max="4" width="0.7109375" style="26" customWidth="1"/>
    <col min="5" max="5" width="14.42578125" style="26" bestFit="1" customWidth="1"/>
    <col min="6" max="6" width="0.85546875" style="26" customWidth="1"/>
    <col min="7" max="7" width="8.7109375" style="26" bestFit="1" customWidth="1"/>
    <col min="8" max="8" width="0.85546875" style="26" customWidth="1"/>
    <col min="9" max="9" width="17.140625" style="26" bestFit="1" customWidth="1"/>
    <col min="10" max="10" width="1" style="26" customWidth="1"/>
    <col min="11" max="11" width="13.42578125" style="26" bestFit="1" customWidth="1"/>
    <col min="12" max="12" width="0.85546875" style="26" customWidth="1"/>
    <col min="13" max="13" width="16.7109375" style="26" customWidth="1"/>
    <col min="14" max="14" width="0.85546875" style="26" customWidth="1"/>
    <col min="15" max="15" width="18" style="26" customWidth="1"/>
    <col min="16" max="16" width="1" style="26" customWidth="1"/>
    <col min="17" max="17" width="13.42578125" style="26" bestFit="1" customWidth="1"/>
    <col min="18" max="18" width="0.7109375" style="26" customWidth="1"/>
    <col min="19" max="19" width="18.140625" style="26" customWidth="1"/>
    <col min="20" max="20" width="0.85546875" style="26" customWidth="1"/>
    <col min="21" max="16384" width="9.140625" style="26"/>
  </cols>
  <sheetData>
    <row r="2" spans="1:21" ht="21" x14ac:dyDescent="0.55000000000000004">
      <c r="A2" s="248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</row>
    <row r="3" spans="1:21" ht="21" x14ac:dyDescent="0.55000000000000004">
      <c r="A3" s="248" t="s">
        <v>132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</row>
    <row r="4" spans="1:21" ht="21" x14ac:dyDescent="0.55000000000000004">
      <c r="A4" s="248" t="s">
        <v>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</row>
    <row r="5" spans="1:21" s="76" customFormat="1" ht="22.5" x14ac:dyDescent="0.4">
      <c r="A5" s="249" t="s">
        <v>200</v>
      </c>
      <c r="B5" s="249"/>
      <c r="C5" s="249"/>
      <c r="D5" s="249"/>
      <c r="E5" s="249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1" ht="19.5" x14ac:dyDescent="0.45">
      <c r="A6" s="245" t="s">
        <v>3</v>
      </c>
      <c r="B6" s="245"/>
      <c r="C6" s="245" t="s">
        <v>142</v>
      </c>
      <c r="D6" s="245" t="s">
        <v>142</v>
      </c>
      <c r="E6" s="245" t="s">
        <v>142</v>
      </c>
      <c r="F6" s="245" t="s">
        <v>142</v>
      </c>
      <c r="G6" s="245" t="s">
        <v>142</v>
      </c>
      <c r="H6" s="11"/>
      <c r="I6" s="245" t="s">
        <v>134</v>
      </c>
      <c r="J6" s="245" t="s">
        <v>134</v>
      </c>
      <c r="K6" s="245" t="s">
        <v>134</v>
      </c>
      <c r="L6" s="245" t="s">
        <v>134</v>
      </c>
      <c r="M6" s="245" t="s">
        <v>134</v>
      </c>
      <c r="N6" s="21"/>
      <c r="O6" s="245" t="s">
        <v>135</v>
      </c>
      <c r="P6" s="246" t="s">
        <v>135</v>
      </c>
      <c r="Q6" s="245" t="s">
        <v>135</v>
      </c>
      <c r="R6" s="245" t="s">
        <v>135</v>
      </c>
      <c r="S6" s="245" t="s">
        <v>135</v>
      </c>
    </row>
    <row r="7" spans="1:21" ht="19.5" x14ac:dyDescent="0.45">
      <c r="A7" s="38" t="s">
        <v>3</v>
      </c>
      <c r="B7" s="11"/>
      <c r="C7" s="55" t="s">
        <v>143</v>
      </c>
      <c r="D7" s="11"/>
      <c r="E7" s="38" t="s">
        <v>144</v>
      </c>
      <c r="F7" s="11"/>
      <c r="G7" s="38" t="s">
        <v>145</v>
      </c>
      <c r="H7" s="11"/>
      <c r="I7" s="24" t="s">
        <v>146</v>
      </c>
      <c r="J7" s="21"/>
      <c r="K7" s="24" t="s">
        <v>139</v>
      </c>
      <c r="L7" s="11"/>
      <c r="M7" s="24" t="s">
        <v>147</v>
      </c>
      <c r="N7" s="21"/>
      <c r="O7" s="24" t="s">
        <v>146</v>
      </c>
      <c r="P7" s="11"/>
      <c r="Q7" s="38" t="s">
        <v>139</v>
      </c>
      <c r="R7" s="11"/>
      <c r="S7" s="38" t="s">
        <v>147</v>
      </c>
    </row>
    <row r="8" spans="1:21" ht="26.25" customHeight="1" x14ac:dyDescent="0.5">
      <c r="A8" s="6" t="s">
        <v>168</v>
      </c>
      <c r="B8" s="11"/>
      <c r="C8" s="7" t="s">
        <v>148</v>
      </c>
      <c r="D8" s="11"/>
      <c r="E8" s="9">
        <v>218115</v>
      </c>
      <c r="F8" s="58"/>
      <c r="G8" s="9">
        <v>3000</v>
      </c>
      <c r="H8" s="58"/>
      <c r="I8" s="9">
        <v>654345000</v>
      </c>
      <c r="J8" s="58"/>
      <c r="K8" s="46">
        <v>92708492</v>
      </c>
      <c r="L8" s="58"/>
      <c r="M8" s="9">
        <v>561636508</v>
      </c>
      <c r="N8" s="58"/>
      <c r="O8" s="9">
        <v>654345000</v>
      </c>
      <c r="P8" s="58"/>
      <c r="Q8" s="9">
        <v>92708492</v>
      </c>
      <c r="R8" s="58"/>
      <c r="S8" s="9">
        <v>561636508</v>
      </c>
    </row>
    <row r="9" spans="1:21" ht="20.25" thickBot="1" x14ac:dyDescent="0.55000000000000004">
      <c r="A9" s="6"/>
      <c r="B9" s="7"/>
      <c r="C9" s="7"/>
      <c r="D9" s="7"/>
      <c r="E9" s="14">
        <v>218115</v>
      </c>
      <c r="F9" s="14">
        <v>218115</v>
      </c>
      <c r="G9" s="14">
        <f>G8</f>
        <v>3000</v>
      </c>
      <c r="H9" s="14">
        <f t="shared" ref="H9:S9" si="0">H8</f>
        <v>0</v>
      </c>
      <c r="I9" s="14">
        <f t="shared" si="0"/>
        <v>654345000</v>
      </c>
      <c r="J9" s="14">
        <f t="shared" si="0"/>
        <v>0</v>
      </c>
      <c r="K9" s="14">
        <f t="shared" si="0"/>
        <v>92708492</v>
      </c>
      <c r="L9" s="14">
        <f t="shared" si="0"/>
        <v>0</v>
      </c>
      <c r="M9" s="14">
        <f t="shared" si="0"/>
        <v>561636508</v>
      </c>
      <c r="N9" s="14">
        <f t="shared" si="0"/>
        <v>0</v>
      </c>
      <c r="O9" s="14">
        <f t="shared" si="0"/>
        <v>654345000</v>
      </c>
      <c r="P9" s="14">
        <f t="shared" si="0"/>
        <v>0</v>
      </c>
      <c r="Q9" s="14">
        <f t="shared" si="0"/>
        <v>92708492</v>
      </c>
      <c r="R9" s="14">
        <f t="shared" si="0"/>
        <v>0</v>
      </c>
      <c r="S9" s="14">
        <f t="shared" si="0"/>
        <v>561636508</v>
      </c>
    </row>
    <row r="10" spans="1:21" ht="20.25" thickTop="1" x14ac:dyDescent="0.5">
      <c r="A10" s="6"/>
      <c r="B10" s="7"/>
      <c r="C10" s="7"/>
      <c r="D10" s="7"/>
      <c r="E10" s="7"/>
      <c r="F10" s="7"/>
      <c r="G10" s="20"/>
      <c r="H10" s="34"/>
      <c r="I10" s="34"/>
      <c r="J10" s="34"/>
      <c r="L10" s="34"/>
      <c r="M10" s="34"/>
      <c r="N10" s="34"/>
      <c r="O10" s="34"/>
      <c r="P10" s="34"/>
      <c r="Q10" s="34"/>
      <c r="R10" s="34"/>
      <c r="S10" s="34"/>
    </row>
    <row r="11" spans="1:21" ht="19.5" x14ac:dyDescent="0.5">
      <c r="A11" s="6"/>
      <c r="B11" s="7"/>
      <c r="C11" s="7"/>
      <c r="D11" s="7"/>
      <c r="E11" s="7"/>
      <c r="F11" s="7"/>
      <c r="G11" s="20"/>
      <c r="H11" s="34"/>
      <c r="I11" s="34"/>
      <c r="J11" s="34"/>
      <c r="L11" s="34"/>
      <c r="M11" s="34"/>
      <c r="N11" s="34"/>
      <c r="O11" s="34"/>
      <c r="P11" s="34"/>
      <c r="Q11" s="34"/>
      <c r="R11" s="34"/>
      <c r="S11" s="34"/>
    </row>
    <row r="12" spans="1:21" ht="19.5" x14ac:dyDescent="0.5">
      <c r="A12" s="6"/>
      <c r="B12" s="7"/>
      <c r="C12" s="7"/>
      <c r="D12" s="7"/>
      <c r="E12" s="7"/>
      <c r="F12" s="7"/>
      <c r="G12" s="20"/>
      <c r="H12" s="34"/>
      <c r="I12" s="34"/>
      <c r="J12" s="34"/>
      <c r="L12" s="34"/>
      <c r="M12" s="34"/>
      <c r="N12" s="34"/>
      <c r="O12" s="34"/>
      <c r="P12" s="34"/>
      <c r="Q12" s="34"/>
      <c r="R12" s="34"/>
      <c r="S12" s="34"/>
    </row>
    <row r="13" spans="1:21" ht="19.5" x14ac:dyDescent="0.5">
      <c r="A13" s="6"/>
      <c r="B13" s="7"/>
      <c r="C13" s="7"/>
      <c r="D13" s="7"/>
      <c r="E13" s="7"/>
      <c r="F13" s="7"/>
      <c r="G13" s="20"/>
      <c r="H13" s="34"/>
      <c r="I13" s="34"/>
      <c r="J13" s="34"/>
      <c r="L13" s="34"/>
      <c r="M13" s="34"/>
      <c r="N13" s="34"/>
      <c r="O13" s="34"/>
      <c r="P13" s="34"/>
      <c r="Q13" s="34"/>
      <c r="R13" s="34"/>
      <c r="S13" s="34"/>
    </row>
    <row r="14" spans="1:21" ht="19.5" x14ac:dyDescent="0.5">
      <c r="A14" s="6"/>
      <c r="B14" s="7"/>
      <c r="C14" s="7"/>
      <c r="D14" s="7"/>
      <c r="E14" s="7"/>
      <c r="F14" s="7"/>
      <c r="G14" s="20"/>
      <c r="H14" s="34"/>
      <c r="I14" s="34"/>
      <c r="J14" s="34"/>
      <c r="L14" s="34"/>
      <c r="M14" s="34"/>
      <c r="N14" s="34"/>
      <c r="O14" s="34"/>
      <c r="P14" s="34"/>
      <c r="Q14" s="34"/>
      <c r="R14" s="34"/>
      <c r="S14" s="34"/>
    </row>
    <row r="15" spans="1:21" ht="21" customHeight="1" x14ac:dyDescent="0.5">
      <c r="A15" s="6"/>
      <c r="B15" s="7"/>
      <c r="C15" s="7"/>
      <c r="D15" s="7"/>
      <c r="E15" s="7"/>
      <c r="F15" s="7"/>
      <c r="G15" s="20"/>
      <c r="H15" s="34"/>
      <c r="I15" s="34"/>
      <c r="J15" s="34"/>
      <c r="L15" s="34"/>
      <c r="M15" s="34"/>
      <c r="N15" s="34"/>
      <c r="O15" s="34"/>
      <c r="P15" s="34"/>
      <c r="Q15" s="34"/>
      <c r="R15" s="34"/>
      <c r="S15" s="34"/>
    </row>
    <row r="16" spans="1:21" ht="19.5" x14ac:dyDescent="0.5">
      <c r="A16" s="6"/>
      <c r="B16" s="7"/>
      <c r="C16" s="7"/>
      <c r="D16" s="7"/>
      <c r="E16" s="7"/>
      <c r="F16" s="7"/>
      <c r="G16" s="20"/>
      <c r="H16" s="34"/>
      <c r="I16" s="34"/>
      <c r="J16" s="34"/>
      <c r="L16" s="34"/>
      <c r="M16" s="34"/>
      <c r="N16" s="34"/>
      <c r="O16" s="34"/>
      <c r="P16" s="34"/>
      <c r="Q16" s="34"/>
      <c r="R16" s="34"/>
      <c r="S16" s="34"/>
    </row>
    <row r="17" spans="1:19" ht="19.5" x14ac:dyDescent="0.5">
      <c r="A17" s="10"/>
      <c r="B17" s="11"/>
      <c r="C17" s="7"/>
      <c r="D17" s="11"/>
      <c r="E17" s="7"/>
      <c r="F17" s="11"/>
      <c r="G17" s="20"/>
      <c r="H17" s="17"/>
      <c r="I17" s="17"/>
      <c r="J17" s="17"/>
      <c r="L17" s="17"/>
      <c r="M17" s="17"/>
      <c r="N17" s="17"/>
      <c r="O17" s="17"/>
      <c r="P17" s="17"/>
      <c r="Q17" s="34"/>
      <c r="R17" s="17"/>
      <c r="S17" s="17"/>
    </row>
    <row r="18" spans="1:19" ht="19.5" x14ac:dyDescent="0.5">
      <c r="A18" s="10"/>
      <c r="B18" s="11"/>
      <c r="C18" s="7"/>
      <c r="D18" s="11"/>
      <c r="E18" s="7"/>
      <c r="F18" s="11"/>
      <c r="G18" s="20"/>
      <c r="H18" s="17"/>
      <c r="I18" s="17"/>
      <c r="J18" s="17"/>
      <c r="L18" s="17"/>
      <c r="M18" s="17"/>
      <c r="N18" s="17"/>
      <c r="O18" s="17"/>
      <c r="P18" s="17"/>
      <c r="Q18" s="34"/>
      <c r="R18" s="17"/>
      <c r="S18" s="17"/>
    </row>
    <row r="19" spans="1:19" ht="19.5" x14ac:dyDescent="0.5">
      <c r="A19" s="10"/>
      <c r="B19" s="11"/>
      <c r="C19" s="7"/>
      <c r="D19" s="11"/>
      <c r="E19" s="7"/>
      <c r="F19" s="11"/>
      <c r="G19" s="20"/>
      <c r="H19" s="17"/>
      <c r="I19" s="17"/>
      <c r="J19" s="17"/>
      <c r="L19" s="17"/>
      <c r="M19" s="17"/>
      <c r="N19" s="17"/>
      <c r="O19" s="17"/>
      <c r="P19" s="17"/>
      <c r="Q19" s="34"/>
      <c r="R19" s="17"/>
      <c r="S19" s="17"/>
    </row>
    <row r="20" spans="1:19" ht="19.5" x14ac:dyDescent="0.5">
      <c r="A20" s="10"/>
      <c r="B20" s="11"/>
      <c r="C20" s="7"/>
      <c r="D20" s="11"/>
      <c r="E20" s="7"/>
      <c r="F20" s="11"/>
      <c r="G20" s="20"/>
      <c r="H20" s="17"/>
      <c r="I20" s="17"/>
      <c r="J20" s="17"/>
      <c r="L20" s="17"/>
      <c r="M20" s="17"/>
      <c r="N20" s="17"/>
      <c r="O20" s="17"/>
      <c r="P20" s="17"/>
      <c r="Q20" s="34"/>
      <c r="R20" s="17"/>
      <c r="S20" s="17"/>
    </row>
    <row r="21" spans="1:19" ht="19.5" x14ac:dyDescent="0.5">
      <c r="A21" s="10"/>
      <c r="B21" s="11"/>
      <c r="C21" s="7"/>
      <c r="D21" s="11"/>
      <c r="E21" s="7"/>
      <c r="F21" s="11"/>
      <c r="G21" s="28"/>
      <c r="H21" s="17"/>
      <c r="I21" s="17"/>
      <c r="J21" s="17"/>
      <c r="L21" s="17"/>
      <c r="M21" s="17"/>
      <c r="N21" s="17"/>
      <c r="O21" s="17"/>
      <c r="P21" s="17"/>
      <c r="Q21" s="34"/>
      <c r="R21" s="17"/>
      <c r="S21" s="17"/>
    </row>
    <row r="22" spans="1:19" ht="19.5" x14ac:dyDescent="0.5">
      <c r="A22" s="10"/>
      <c r="B22" s="11"/>
      <c r="C22" s="7"/>
      <c r="D22" s="11"/>
      <c r="E22" s="7"/>
      <c r="F22" s="11"/>
      <c r="G22" s="28"/>
      <c r="H22" s="17"/>
      <c r="I22" s="17"/>
      <c r="J22" s="17"/>
      <c r="K22" s="31"/>
      <c r="L22" s="17"/>
      <c r="M22" s="17"/>
      <c r="N22" s="17"/>
      <c r="O22" s="17"/>
      <c r="P22" s="17"/>
      <c r="Q22" s="34"/>
      <c r="R22" s="17"/>
      <c r="S22" s="17"/>
    </row>
    <row r="23" spans="1:19" ht="19.5" x14ac:dyDescent="0.5">
      <c r="A23" s="10"/>
      <c r="B23" s="11"/>
      <c r="C23" s="7"/>
      <c r="D23" s="11"/>
      <c r="E23" s="7"/>
      <c r="F23" s="11"/>
      <c r="G23" s="28"/>
      <c r="H23" s="17"/>
      <c r="I23" s="17"/>
      <c r="J23" s="17"/>
      <c r="K23" s="31"/>
      <c r="L23" s="17"/>
      <c r="M23" s="17"/>
      <c r="N23" s="17"/>
      <c r="O23" s="17"/>
      <c r="P23" s="17"/>
      <c r="Q23" s="34"/>
      <c r="R23" s="17"/>
      <c r="S23" s="17"/>
    </row>
    <row r="24" spans="1:19" ht="19.5" x14ac:dyDescent="0.5">
      <c r="A24" s="10"/>
      <c r="B24" s="11"/>
      <c r="C24" s="7"/>
      <c r="D24" s="11"/>
      <c r="E24" s="7"/>
      <c r="F24" s="11"/>
      <c r="G24" s="28"/>
      <c r="H24" s="17"/>
      <c r="I24" s="17"/>
      <c r="J24" s="17"/>
      <c r="K24" s="31"/>
      <c r="L24" s="17"/>
      <c r="M24" s="17"/>
      <c r="N24" s="17"/>
      <c r="O24" s="17"/>
      <c r="P24" s="17"/>
      <c r="Q24" s="34"/>
      <c r="R24" s="17"/>
      <c r="S24" s="17"/>
    </row>
    <row r="25" spans="1:19" ht="19.5" x14ac:dyDescent="0.5">
      <c r="A25" s="10"/>
      <c r="B25" s="11"/>
      <c r="C25" s="7"/>
      <c r="D25" s="11"/>
      <c r="E25" s="7"/>
      <c r="F25" s="11"/>
      <c r="G25" s="57"/>
      <c r="H25" s="17"/>
      <c r="I25" s="17"/>
      <c r="J25" s="17"/>
      <c r="K25" s="41"/>
      <c r="L25" s="17"/>
      <c r="M25" s="17"/>
      <c r="N25" s="17"/>
      <c r="O25" s="17"/>
      <c r="P25" s="17"/>
      <c r="Q25" s="34"/>
      <c r="R25" s="17"/>
      <c r="S25" s="17"/>
    </row>
    <row r="26" spans="1:19" ht="19.5" x14ac:dyDescent="0.5">
      <c r="A26" s="10"/>
      <c r="B26" s="11"/>
      <c r="C26" s="7"/>
      <c r="D26" s="11"/>
      <c r="E26" s="7"/>
      <c r="F26" s="11"/>
      <c r="G26" s="57"/>
      <c r="H26" s="17"/>
      <c r="I26" s="17"/>
      <c r="J26" s="17"/>
      <c r="K26" s="41"/>
      <c r="L26" s="17"/>
      <c r="M26" s="17"/>
      <c r="N26" s="17"/>
      <c r="O26" s="17"/>
      <c r="P26" s="17"/>
      <c r="Q26" s="34"/>
      <c r="R26" s="17"/>
      <c r="S26" s="17"/>
    </row>
    <row r="27" spans="1:19" ht="19.5" x14ac:dyDescent="0.5">
      <c r="A27" s="10"/>
      <c r="B27" s="11"/>
      <c r="C27" s="12"/>
      <c r="D27" s="11"/>
      <c r="E27" s="7"/>
      <c r="F27" s="11"/>
      <c r="G27" s="57"/>
      <c r="H27" s="17"/>
      <c r="I27" s="17"/>
      <c r="J27" s="17"/>
      <c r="K27" s="41"/>
      <c r="L27" s="17"/>
      <c r="M27" s="17"/>
      <c r="N27" s="17"/>
      <c r="O27" s="17"/>
      <c r="P27" s="17"/>
      <c r="Q27" s="34"/>
      <c r="R27" s="17"/>
      <c r="S27" s="17"/>
    </row>
    <row r="28" spans="1:19" ht="19.5" x14ac:dyDescent="0.5">
      <c r="A28" s="10"/>
      <c r="B28" s="11"/>
      <c r="C28" s="12"/>
      <c r="D28" s="11"/>
      <c r="E28" s="7"/>
      <c r="F28" s="11"/>
      <c r="G28" s="56"/>
      <c r="H28" s="17"/>
      <c r="I28" s="17"/>
      <c r="J28" s="17"/>
      <c r="K28" s="41"/>
      <c r="L28" s="17"/>
      <c r="M28" s="17"/>
      <c r="N28" s="17"/>
      <c r="O28" s="17"/>
      <c r="P28" s="17"/>
      <c r="Q28" s="34"/>
      <c r="R28" s="17"/>
      <c r="S28" s="17"/>
    </row>
    <row r="29" spans="1:19" ht="19.5" x14ac:dyDescent="0.5">
      <c r="A29" s="10"/>
      <c r="B29" s="11"/>
      <c r="C29" s="12"/>
      <c r="D29" s="11"/>
      <c r="E29" s="7"/>
      <c r="F29" s="11"/>
      <c r="G29" s="20"/>
      <c r="H29" s="17"/>
      <c r="I29" s="17"/>
      <c r="J29" s="17"/>
      <c r="K29" s="41"/>
      <c r="L29" s="17"/>
      <c r="M29" s="17"/>
      <c r="N29" s="17"/>
      <c r="O29" s="17"/>
      <c r="P29" s="17"/>
      <c r="Q29" s="34"/>
      <c r="R29" s="17"/>
      <c r="S29" s="17"/>
    </row>
    <row r="30" spans="1:19" ht="19.5" x14ac:dyDescent="0.5">
      <c r="A30" s="10"/>
      <c r="B30" s="11"/>
      <c r="C30" s="12"/>
      <c r="D30" s="11"/>
      <c r="E30" s="7"/>
      <c r="F30" s="11"/>
      <c r="G30" s="20"/>
      <c r="H30" s="17"/>
      <c r="I30" s="17"/>
      <c r="J30" s="17"/>
      <c r="K30" s="58"/>
      <c r="L30" s="17"/>
      <c r="M30" s="17"/>
      <c r="N30" s="17"/>
      <c r="O30" s="17"/>
      <c r="P30" s="17"/>
      <c r="Q30" s="34"/>
      <c r="R30" s="17"/>
      <c r="S30" s="17"/>
    </row>
    <row r="31" spans="1:19" ht="19.5" x14ac:dyDescent="0.5">
      <c r="A31" s="10"/>
      <c r="B31" s="11"/>
      <c r="C31" s="12"/>
      <c r="D31" s="11"/>
      <c r="E31" s="7"/>
      <c r="F31" s="11"/>
      <c r="G31" s="20"/>
      <c r="H31" s="17"/>
      <c r="I31" s="17"/>
      <c r="J31" s="17"/>
      <c r="K31" s="41"/>
      <c r="L31" s="17"/>
      <c r="M31" s="17"/>
      <c r="N31" s="17"/>
      <c r="O31" s="17"/>
      <c r="P31" s="17"/>
      <c r="Q31" s="17"/>
      <c r="R31" s="17"/>
      <c r="S31" s="17"/>
    </row>
    <row r="32" spans="1:19" ht="19.5" x14ac:dyDescent="0.5">
      <c r="A32" s="10"/>
      <c r="B32" s="11"/>
      <c r="C32" s="12"/>
      <c r="D32" s="11"/>
      <c r="E32" s="7"/>
      <c r="F32" s="11"/>
      <c r="G32" s="20"/>
      <c r="H32" s="17"/>
      <c r="I32" s="17"/>
      <c r="J32" s="17"/>
      <c r="K32" s="58"/>
      <c r="L32" s="17"/>
      <c r="M32" s="17"/>
      <c r="N32" s="17"/>
      <c r="O32" s="17"/>
      <c r="P32" s="17"/>
      <c r="Q32" s="17"/>
      <c r="R32" s="17"/>
      <c r="S32" s="17"/>
    </row>
    <row r="33" spans="1:19" ht="19.5" x14ac:dyDescent="0.5">
      <c r="A33" s="10"/>
      <c r="B33" s="11"/>
      <c r="C33" s="12"/>
      <c r="D33" s="11"/>
      <c r="E33" s="7"/>
      <c r="F33" s="11"/>
      <c r="G33" s="20"/>
      <c r="H33" s="17"/>
      <c r="I33" s="17"/>
      <c r="J33" s="17"/>
      <c r="K33" s="58"/>
      <c r="L33" s="17"/>
      <c r="M33" s="17"/>
      <c r="N33" s="17"/>
      <c r="O33" s="17"/>
      <c r="P33" s="17"/>
      <c r="Q33" s="17"/>
      <c r="R33" s="17"/>
      <c r="S33" s="17"/>
    </row>
  </sheetData>
  <sheetProtection algorithmName="SHA-512" hashValue="r+Kq8YAlYVp4gmTpqnlvuobsxjGlwR8pg0rPboApz1eoCAD+75t5FWh0c6fwfWr2BtDhZ2/r6j1lbmk5nzNBTA==" saltValue="2jbikaUL0ySswYm17RJgQQ==" spinCount="100000" sheet="1" objects="1" scenarios="1" selectLockedCells="1" autoFilter="0" selectUnlockedCells="1"/>
  <mergeCells count="7">
    <mergeCell ref="O6:S6"/>
    <mergeCell ref="I6:M6"/>
    <mergeCell ref="A2:S2"/>
    <mergeCell ref="A3:S3"/>
    <mergeCell ref="A4:S4"/>
    <mergeCell ref="A6:G6"/>
    <mergeCell ref="A5:E5"/>
  </mergeCells>
  <pageMargins left="0.7" right="0.7" top="0.75" bottom="0.75" header="0.3" footer="0.3"/>
  <pageSetup paperSize="9"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T30"/>
  <sheetViews>
    <sheetView rightToLeft="1" view="pageBreakPreview" zoomScale="91" zoomScaleNormal="100" zoomScaleSheetLayoutView="91" workbookViewId="0">
      <selection activeCell="W14" sqref="W14"/>
    </sheetView>
  </sheetViews>
  <sheetFormatPr defaultRowHeight="18.75" x14ac:dyDescent="0.45"/>
  <cols>
    <col min="1" max="1" width="26.5703125" style="94" customWidth="1"/>
    <col min="2" max="2" width="1" style="141" customWidth="1"/>
    <col min="3" max="3" width="10.5703125" style="141" customWidth="1"/>
    <col min="4" max="4" width="0.7109375" style="141" customWidth="1"/>
    <col min="5" max="5" width="14.42578125" style="141" bestFit="1" customWidth="1"/>
    <col min="6" max="6" width="0.85546875" style="141" customWidth="1"/>
    <col min="7" max="7" width="8.7109375" style="141" bestFit="1" customWidth="1"/>
    <col min="8" max="8" width="0.85546875" style="141" customWidth="1"/>
    <col min="9" max="9" width="17.140625" style="141" bestFit="1" customWidth="1"/>
    <col min="10" max="10" width="1" style="141" customWidth="1"/>
    <col min="11" max="11" width="13.42578125" style="141" bestFit="1" customWidth="1"/>
    <col min="12" max="12" width="0.85546875" style="141" customWidth="1"/>
    <col min="13" max="13" width="16.7109375" style="141" customWidth="1"/>
    <col min="14" max="14" width="0.85546875" style="141" customWidth="1"/>
    <col min="15" max="15" width="18" style="141" customWidth="1"/>
    <col min="16" max="16" width="1" style="141" customWidth="1"/>
    <col min="17" max="17" width="13.42578125" style="141" bestFit="1" customWidth="1"/>
    <col min="18" max="18" width="0.7109375" style="141" customWidth="1"/>
    <col min="19" max="19" width="18.140625" style="141" customWidth="1"/>
    <col min="20" max="20" width="0.85546875" style="141" customWidth="1"/>
    <col min="21" max="16384" width="9.140625" style="141"/>
  </cols>
  <sheetData>
    <row r="2" spans="1:19" ht="21" x14ac:dyDescent="0.55000000000000004">
      <c r="A2" s="228" t="s">
        <v>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</row>
    <row r="3" spans="1:19" ht="21" x14ac:dyDescent="0.55000000000000004">
      <c r="A3" s="228" t="s">
        <v>132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</row>
    <row r="4" spans="1:19" ht="21" x14ac:dyDescent="0.55000000000000004">
      <c r="A4" s="228" t="s">
        <v>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</row>
    <row r="5" spans="1:19" ht="22.5" x14ac:dyDescent="0.45">
      <c r="A5" s="234" t="s">
        <v>202</v>
      </c>
      <c r="B5" s="234"/>
      <c r="C5" s="234"/>
      <c r="D5" s="234"/>
      <c r="E5" s="234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ht="19.5" x14ac:dyDescent="0.45">
      <c r="A6" s="231" t="s">
        <v>133</v>
      </c>
      <c r="B6" s="231" t="s">
        <v>133</v>
      </c>
      <c r="C6" s="231" t="s">
        <v>133</v>
      </c>
      <c r="D6" s="231" t="s">
        <v>133</v>
      </c>
      <c r="E6" s="231" t="s">
        <v>133</v>
      </c>
      <c r="F6" s="231" t="s">
        <v>133</v>
      </c>
      <c r="G6" s="231" t="s">
        <v>133</v>
      </c>
      <c r="H6" s="102"/>
      <c r="I6" s="231" t="s">
        <v>134</v>
      </c>
      <c r="J6" s="231" t="s">
        <v>134</v>
      </c>
      <c r="K6" s="231" t="s">
        <v>134</v>
      </c>
      <c r="L6" s="231" t="s">
        <v>134</v>
      </c>
      <c r="M6" s="231" t="s">
        <v>134</v>
      </c>
      <c r="N6" s="143"/>
      <c r="O6" s="231" t="s">
        <v>135</v>
      </c>
      <c r="P6" s="252" t="s">
        <v>135</v>
      </c>
      <c r="Q6" s="231" t="s">
        <v>135</v>
      </c>
      <c r="R6" s="231" t="s">
        <v>135</v>
      </c>
      <c r="S6" s="231" t="s">
        <v>135</v>
      </c>
    </row>
    <row r="7" spans="1:19" ht="39" x14ac:dyDescent="0.45">
      <c r="A7" s="209" t="s">
        <v>136</v>
      </c>
      <c r="B7" s="102"/>
      <c r="C7" s="87" t="s">
        <v>137</v>
      </c>
      <c r="D7" s="102"/>
      <c r="E7" s="209" t="s">
        <v>55</v>
      </c>
      <c r="F7" s="102"/>
      <c r="G7" s="209" t="s">
        <v>56</v>
      </c>
      <c r="H7" s="102"/>
      <c r="I7" s="97" t="s">
        <v>138</v>
      </c>
      <c r="J7" s="143"/>
      <c r="K7" s="97" t="s">
        <v>139</v>
      </c>
      <c r="L7" s="102"/>
      <c r="M7" s="97" t="s">
        <v>140</v>
      </c>
      <c r="N7" s="143"/>
      <c r="O7" s="97" t="s">
        <v>138</v>
      </c>
      <c r="P7" s="102"/>
      <c r="Q7" s="209" t="s">
        <v>139</v>
      </c>
      <c r="R7" s="102"/>
      <c r="S7" s="209" t="s">
        <v>140</v>
      </c>
    </row>
    <row r="8" spans="1:19" ht="19.5" x14ac:dyDescent="0.5">
      <c r="A8" s="194" t="s">
        <v>79</v>
      </c>
      <c r="B8" s="102"/>
      <c r="C8" s="142" t="s">
        <v>166</v>
      </c>
      <c r="D8" s="102"/>
      <c r="E8" s="142" t="s">
        <v>81</v>
      </c>
      <c r="F8" s="102"/>
      <c r="G8" s="183">
        <v>23</v>
      </c>
      <c r="H8" s="99"/>
      <c r="I8" s="105">
        <v>2291963156</v>
      </c>
      <c r="J8" s="99"/>
      <c r="K8" s="141" t="s">
        <v>166</v>
      </c>
      <c r="L8" s="99"/>
      <c r="M8" s="105">
        <v>2291963156</v>
      </c>
      <c r="N8" s="99"/>
      <c r="O8" s="105">
        <v>4481244775</v>
      </c>
      <c r="P8" s="99"/>
      <c r="Q8" s="105" t="s">
        <v>166</v>
      </c>
      <c r="R8" s="99"/>
      <c r="S8" s="105">
        <v>4481244775</v>
      </c>
    </row>
    <row r="9" spans="1:19" ht="19.5" x14ac:dyDescent="0.5">
      <c r="A9" s="194" t="s">
        <v>70</v>
      </c>
      <c r="B9" s="142"/>
      <c r="C9" s="142" t="s">
        <v>166</v>
      </c>
      <c r="D9" s="142"/>
      <c r="E9" s="142" t="s">
        <v>72</v>
      </c>
      <c r="F9" s="142"/>
      <c r="G9" s="183">
        <v>23</v>
      </c>
      <c r="H9" s="105"/>
      <c r="I9" s="105">
        <v>29282439203</v>
      </c>
      <c r="J9" s="105"/>
      <c r="K9" s="141" t="s">
        <v>166</v>
      </c>
      <c r="L9" s="105"/>
      <c r="M9" s="105">
        <v>29282439203</v>
      </c>
      <c r="N9" s="105"/>
      <c r="O9" s="105">
        <v>55613129136</v>
      </c>
      <c r="P9" s="105"/>
      <c r="Q9" s="105" t="s">
        <v>166</v>
      </c>
      <c r="R9" s="105"/>
      <c r="S9" s="105">
        <v>55613129136</v>
      </c>
    </row>
    <row r="10" spans="1:19" ht="19.5" x14ac:dyDescent="0.5">
      <c r="A10" s="194" t="s">
        <v>73</v>
      </c>
      <c r="B10" s="142"/>
      <c r="C10" s="142" t="s">
        <v>166</v>
      </c>
      <c r="D10" s="142"/>
      <c r="E10" s="142" t="s">
        <v>75</v>
      </c>
      <c r="F10" s="142"/>
      <c r="G10" s="183">
        <v>20.5</v>
      </c>
      <c r="H10" s="105"/>
      <c r="I10" s="105">
        <v>35451055664</v>
      </c>
      <c r="J10" s="105"/>
      <c r="K10" s="141" t="s">
        <v>166</v>
      </c>
      <c r="L10" s="105"/>
      <c r="M10" s="105">
        <v>35451055664</v>
      </c>
      <c r="N10" s="105"/>
      <c r="O10" s="105">
        <v>67459149024</v>
      </c>
      <c r="P10" s="105"/>
      <c r="Q10" s="105" t="s">
        <v>166</v>
      </c>
      <c r="R10" s="105"/>
      <c r="S10" s="105">
        <v>67459149024</v>
      </c>
    </row>
    <row r="11" spans="1:19" ht="19.5" x14ac:dyDescent="0.5">
      <c r="A11" s="194" t="s">
        <v>85</v>
      </c>
      <c r="B11" s="142"/>
      <c r="C11" s="142" t="s">
        <v>166</v>
      </c>
      <c r="D11" s="142"/>
      <c r="E11" s="142" t="s">
        <v>87</v>
      </c>
      <c r="F11" s="142"/>
      <c r="G11" s="183">
        <v>18</v>
      </c>
      <c r="H11" s="105"/>
      <c r="I11" s="105">
        <v>302443476</v>
      </c>
      <c r="J11" s="105"/>
      <c r="K11" s="141" t="s">
        <v>166</v>
      </c>
      <c r="L11" s="105"/>
      <c r="M11" s="105">
        <v>302443476</v>
      </c>
      <c r="N11" s="105"/>
      <c r="O11" s="105">
        <v>594321444</v>
      </c>
      <c r="P11" s="105"/>
      <c r="Q11" s="105" t="s">
        <v>166</v>
      </c>
      <c r="R11" s="105"/>
      <c r="S11" s="105">
        <v>594321444</v>
      </c>
    </row>
    <row r="12" spans="1:19" ht="19.5" x14ac:dyDescent="0.5">
      <c r="A12" s="194" t="s">
        <v>76</v>
      </c>
      <c r="B12" s="142"/>
      <c r="C12" s="142" t="s">
        <v>166</v>
      </c>
      <c r="D12" s="142"/>
      <c r="E12" s="142" t="s">
        <v>78</v>
      </c>
      <c r="F12" s="142"/>
      <c r="G12" s="183">
        <v>17</v>
      </c>
      <c r="H12" s="105"/>
      <c r="I12" s="105">
        <v>2958473522</v>
      </c>
      <c r="J12" s="105"/>
      <c r="K12" s="141" t="s">
        <v>166</v>
      </c>
      <c r="L12" s="105"/>
      <c r="M12" s="105">
        <v>2958473522</v>
      </c>
      <c r="N12" s="105"/>
      <c r="O12" s="105">
        <v>4544273845</v>
      </c>
      <c r="P12" s="105"/>
      <c r="Q12" s="105" t="s">
        <v>166</v>
      </c>
      <c r="R12" s="105"/>
      <c r="S12" s="105">
        <v>4544273845</v>
      </c>
    </row>
    <row r="13" spans="1:19" ht="19.5" x14ac:dyDescent="0.5">
      <c r="A13" s="194" t="s">
        <v>82</v>
      </c>
      <c r="B13" s="142"/>
      <c r="C13" s="142" t="s">
        <v>166</v>
      </c>
      <c r="D13" s="142"/>
      <c r="E13" s="142" t="s">
        <v>84</v>
      </c>
      <c r="F13" s="142"/>
      <c r="G13" s="183">
        <v>18</v>
      </c>
      <c r="H13" s="105"/>
      <c r="I13" s="105">
        <v>15731013</v>
      </c>
      <c r="J13" s="105"/>
      <c r="K13" s="141" t="s">
        <v>166</v>
      </c>
      <c r="L13" s="105"/>
      <c r="M13" s="105">
        <v>15731013</v>
      </c>
      <c r="N13" s="105"/>
      <c r="O13" s="105">
        <v>30018082</v>
      </c>
      <c r="P13" s="105"/>
      <c r="Q13" s="105" t="s">
        <v>166</v>
      </c>
      <c r="R13" s="105"/>
      <c r="S13" s="105">
        <v>30018082</v>
      </c>
    </row>
    <row r="14" spans="1:19" ht="19.5" x14ac:dyDescent="0.5">
      <c r="A14" s="194" t="s">
        <v>67</v>
      </c>
      <c r="B14" s="142"/>
      <c r="C14" s="142" t="s">
        <v>166</v>
      </c>
      <c r="D14" s="142"/>
      <c r="E14" s="142" t="s">
        <v>69</v>
      </c>
      <c r="F14" s="142"/>
      <c r="G14" s="183">
        <v>18</v>
      </c>
      <c r="H14" s="105"/>
      <c r="I14" s="105">
        <v>32206011230</v>
      </c>
      <c r="J14" s="105"/>
      <c r="K14" s="141" t="s">
        <v>166</v>
      </c>
      <c r="L14" s="105"/>
      <c r="M14" s="105">
        <v>32206011230</v>
      </c>
      <c r="N14" s="105"/>
      <c r="O14" s="105">
        <v>63012175167</v>
      </c>
      <c r="P14" s="105"/>
      <c r="Q14" s="105" t="s">
        <v>166</v>
      </c>
      <c r="R14" s="105"/>
      <c r="S14" s="105">
        <v>63012175167</v>
      </c>
    </row>
    <row r="15" spans="1:19" ht="21" customHeight="1" x14ac:dyDescent="0.5">
      <c r="A15" s="194" t="s">
        <v>65</v>
      </c>
      <c r="B15" s="142"/>
      <c r="C15" s="142" t="s">
        <v>166</v>
      </c>
      <c r="D15" s="142"/>
      <c r="E15" s="142" t="s">
        <v>39</v>
      </c>
      <c r="F15" s="142"/>
      <c r="G15" s="183">
        <v>16</v>
      </c>
      <c r="H15" s="105"/>
      <c r="I15" s="105">
        <v>17899997596</v>
      </c>
      <c r="J15" s="105"/>
      <c r="K15" s="141" t="s">
        <v>166</v>
      </c>
      <c r="L15" s="105"/>
      <c r="M15" s="105">
        <v>17899997596</v>
      </c>
      <c r="N15" s="105"/>
      <c r="O15" s="105">
        <v>41890968672</v>
      </c>
      <c r="P15" s="105"/>
      <c r="Q15" s="105" t="s">
        <v>166</v>
      </c>
      <c r="R15" s="105"/>
      <c r="S15" s="105">
        <v>41890968672</v>
      </c>
    </row>
    <row r="16" spans="1:19" ht="19.5" x14ac:dyDescent="0.5">
      <c r="A16" s="98" t="s">
        <v>107</v>
      </c>
      <c r="B16" s="102"/>
      <c r="C16" s="142">
        <v>26</v>
      </c>
      <c r="D16" s="102"/>
      <c r="E16" s="142" t="s">
        <v>166</v>
      </c>
      <c r="F16" s="102"/>
      <c r="G16" s="37">
        <v>22.5</v>
      </c>
      <c r="H16" s="99"/>
      <c r="I16" s="99">
        <v>0</v>
      </c>
      <c r="J16" s="99"/>
      <c r="K16" s="141" t="s">
        <v>166</v>
      </c>
      <c r="L16" s="99"/>
      <c r="M16" s="99">
        <v>0</v>
      </c>
      <c r="N16" s="99"/>
      <c r="O16" s="99">
        <v>905424642</v>
      </c>
      <c r="P16" s="99"/>
      <c r="Q16" s="105">
        <v>989908</v>
      </c>
      <c r="R16" s="99"/>
      <c r="S16" s="99">
        <v>904434734</v>
      </c>
    </row>
    <row r="17" spans="1:20" ht="19.5" x14ac:dyDescent="0.5">
      <c r="A17" s="98" t="s">
        <v>107</v>
      </c>
      <c r="B17" s="102"/>
      <c r="C17" s="142">
        <v>10</v>
      </c>
      <c r="D17" s="102"/>
      <c r="E17" s="142" t="s">
        <v>112</v>
      </c>
      <c r="F17" s="102"/>
      <c r="G17" s="37">
        <v>22.5</v>
      </c>
      <c r="H17" s="99"/>
      <c r="I17" s="99">
        <v>4481147524</v>
      </c>
      <c r="J17" s="99"/>
      <c r="K17" s="100">
        <v>-22389671</v>
      </c>
      <c r="L17" s="99"/>
      <c r="M17" s="99">
        <v>4503537195</v>
      </c>
      <c r="N17" s="99"/>
      <c r="O17" s="99">
        <v>10347311904</v>
      </c>
      <c r="P17" s="99"/>
      <c r="Q17" s="105">
        <v>0</v>
      </c>
      <c r="R17" s="99"/>
      <c r="S17" s="99">
        <v>10347311904</v>
      </c>
    </row>
    <row r="18" spans="1:20" ht="19.5" x14ac:dyDescent="0.5">
      <c r="A18" s="98" t="s">
        <v>107</v>
      </c>
      <c r="B18" s="102"/>
      <c r="C18" s="142">
        <v>2</v>
      </c>
      <c r="D18" s="102"/>
      <c r="E18" s="142" t="s">
        <v>114</v>
      </c>
      <c r="F18" s="102"/>
      <c r="G18" s="37">
        <v>22.5</v>
      </c>
      <c r="H18" s="99"/>
      <c r="I18" s="99">
        <v>1713661180</v>
      </c>
      <c r="J18" s="99"/>
      <c r="K18" s="100">
        <v>-2538331</v>
      </c>
      <c r="L18" s="99"/>
      <c r="M18" s="99">
        <v>1716199511</v>
      </c>
      <c r="N18" s="99"/>
      <c r="O18" s="99">
        <v>3370647481</v>
      </c>
      <c r="P18" s="99"/>
      <c r="Q18" s="105">
        <v>0</v>
      </c>
      <c r="R18" s="99"/>
      <c r="S18" s="99">
        <v>3370647481</v>
      </c>
    </row>
    <row r="19" spans="1:20" ht="19.5" x14ac:dyDescent="0.5">
      <c r="A19" s="98" t="s">
        <v>107</v>
      </c>
      <c r="B19" s="102"/>
      <c r="C19" s="142">
        <v>15</v>
      </c>
      <c r="D19" s="102"/>
      <c r="E19" s="142" t="s">
        <v>116</v>
      </c>
      <c r="F19" s="102"/>
      <c r="G19" s="37">
        <v>22.5</v>
      </c>
      <c r="H19" s="99"/>
      <c r="I19" s="99">
        <v>1713661180</v>
      </c>
      <c r="J19" s="99"/>
      <c r="K19" s="100">
        <v>-9773965</v>
      </c>
      <c r="L19" s="99"/>
      <c r="M19" s="99">
        <v>1723435145</v>
      </c>
      <c r="N19" s="99"/>
      <c r="O19" s="99">
        <v>2572839262</v>
      </c>
      <c r="P19" s="99"/>
      <c r="Q19" s="105">
        <v>0</v>
      </c>
      <c r="R19" s="99"/>
      <c r="S19" s="99">
        <v>2572839262</v>
      </c>
    </row>
    <row r="20" spans="1:20" ht="19.5" x14ac:dyDescent="0.5">
      <c r="A20" s="98" t="s">
        <v>107</v>
      </c>
      <c r="B20" s="102"/>
      <c r="C20" s="142">
        <v>28</v>
      </c>
      <c r="D20" s="102"/>
      <c r="E20" s="142" t="s">
        <v>118</v>
      </c>
      <c r="F20" s="102"/>
      <c r="G20" s="210">
        <v>22.5</v>
      </c>
      <c r="H20" s="99"/>
      <c r="I20" s="99">
        <v>18205661172</v>
      </c>
      <c r="J20" s="99"/>
      <c r="K20" s="211">
        <v>21961292</v>
      </c>
      <c r="L20" s="99"/>
      <c r="M20" s="99">
        <v>18183699880</v>
      </c>
      <c r="N20" s="99"/>
      <c r="O20" s="99">
        <v>18797459802</v>
      </c>
      <c r="P20" s="99"/>
      <c r="Q20" s="105">
        <v>34840272</v>
      </c>
      <c r="R20" s="99"/>
      <c r="S20" s="99">
        <v>18762619530</v>
      </c>
    </row>
    <row r="21" spans="1:20" ht="19.5" x14ac:dyDescent="0.5">
      <c r="A21" s="98" t="s">
        <v>107</v>
      </c>
      <c r="B21" s="102"/>
      <c r="C21" s="142">
        <v>5</v>
      </c>
      <c r="D21" s="102"/>
      <c r="E21" s="142" t="s">
        <v>120</v>
      </c>
      <c r="F21" s="102"/>
      <c r="G21" s="210">
        <v>22.5</v>
      </c>
      <c r="H21" s="99"/>
      <c r="I21" s="99">
        <v>8261038240</v>
      </c>
      <c r="J21" s="99"/>
      <c r="K21" s="211">
        <v>32599008</v>
      </c>
      <c r="L21" s="99"/>
      <c r="M21" s="99">
        <v>8228439232</v>
      </c>
      <c r="N21" s="99"/>
      <c r="O21" s="99">
        <v>8261038240</v>
      </c>
      <c r="P21" s="99"/>
      <c r="Q21" s="105">
        <v>32599008</v>
      </c>
      <c r="R21" s="99"/>
      <c r="S21" s="99">
        <v>8228439232</v>
      </c>
    </row>
    <row r="22" spans="1:20" ht="19.5" x14ac:dyDescent="0.5">
      <c r="A22" s="98" t="s">
        <v>107</v>
      </c>
      <c r="B22" s="102"/>
      <c r="C22" s="201">
        <v>7</v>
      </c>
      <c r="D22" s="102"/>
      <c r="E22" s="142" t="s">
        <v>122</v>
      </c>
      <c r="F22" s="102"/>
      <c r="G22" s="210">
        <v>22.5</v>
      </c>
      <c r="H22" s="99"/>
      <c r="I22" s="99">
        <v>3822295080</v>
      </c>
      <c r="J22" s="99"/>
      <c r="K22" s="211">
        <v>21083224</v>
      </c>
      <c r="L22" s="99"/>
      <c r="M22" s="99">
        <v>3801211856</v>
      </c>
      <c r="N22" s="99"/>
      <c r="O22" s="99">
        <v>3822295080</v>
      </c>
      <c r="P22" s="99"/>
      <c r="Q22" s="105">
        <v>21083224</v>
      </c>
      <c r="R22" s="99"/>
      <c r="S22" s="99">
        <v>3801211856</v>
      </c>
    </row>
    <row r="23" spans="1:20" ht="19.5" x14ac:dyDescent="0.5">
      <c r="A23" s="98" t="s">
        <v>123</v>
      </c>
      <c r="B23" s="102"/>
      <c r="C23" s="201">
        <v>8</v>
      </c>
      <c r="D23" s="102"/>
      <c r="E23" s="142" t="s">
        <v>124</v>
      </c>
      <c r="F23" s="102"/>
      <c r="G23" s="212" t="s">
        <v>167</v>
      </c>
      <c r="H23" s="99"/>
      <c r="I23" s="99">
        <v>3833333318</v>
      </c>
      <c r="J23" s="99"/>
      <c r="K23" s="211">
        <v>25386313</v>
      </c>
      <c r="L23" s="99"/>
      <c r="M23" s="99">
        <v>3807947005</v>
      </c>
      <c r="N23" s="99"/>
      <c r="O23" s="99">
        <v>3833333318</v>
      </c>
      <c r="P23" s="99"/>
      <c r="Q23" s="105">
        <v>25386313</v>
      </c>
      <c r="R23" s="99"/>
      <c r="S23" s="99">
        <v>3807947005</v>
      </c>
    </row>
    <row r="24" spans="1:20" ht="19.5" x14ac:dyDescent="0.5">
      <c r="A24" s="98" t="s">
        <v>126</v>
      </c>
      <c r="B24" s="102"/>
      <c r="C24" s="201">
        <v>14</v>
      </c>
      <c r="D24" s="102"/>
      <c r="E24" s="142" t="s">
        <v>127</v>
      </c>
      <c r="F24" s="102"/>
      <c r="G24" s="183">
        <v>22.5</v>
      </c>
      <c r="H24" s="99"/>
      <c r="I24" s="99">
        <v>5573770484</v>
      </c>
      <c r="J24" s="99"/>
      <c r="K24" s="211">
        <v>17482796</v>
      </c>
      <c r="L24" s="99"/>
      <c r="M24" s="99">
        <v>5556287688</v>
      </c>
      <c r="N24" s="99"/>
      <c r="O24" s="99">
        <v>5573770484</v>
      </c>
      <c r="P24" s="99"/>
      <c r="Q24" s="105">
        <v>17482796</v>
      </c>
      <c r="R24" s="99"/>
      <c r="S24" s="99">
        <v>5556287688</v>
      </c>
    </row>
    <row r="25" spans="1:20" ht="19.5" x14ac:dyDescent="0.5">
      <c r="A25" s="98" t="s">
        <v>126</v>
      </c>
      <c r="B25" s="102"/>
      <c r="C25" s="201">
        <v>18</v>
      </c>
      <c r="D25" s="102"/>
      <c r="E25" s="142" t="s">
        <v>128</v>
      </c>
      <c r="F25" s="102"/>
      <c r="G25" s="183">
        <v>22.5</v>
      </c>
      <c r="H25" s="99"/>
      <c r="I25" s="99">
        <v>3409836053</v>
      </c>
      <c r="J25" s="99"/>
      <c r="K25" s="63">
        <v>13093567</v>
      </c>
      <c r="L25" s="99"/>
      <c r="M25" s="99">
        <v>3396742486</v>
      </c>
      <c r="N25" s="99"/>
      <c r="O25" s="99">
        <v>3409836053</v>
      </c>
      <c r="P25" s="99"/>
      <c r="Q25" s="105">
        <v>13093567</v>
      </c>
      <c r="R25" s="99"/>
      <c r="S25" s="99">
        <v>3396742486</v>
      </c>
    </row>
    <row r="26" spans="1:20" ht="19.5" x14ac:dyDescent="0.5">
      <c r="A26" s="98" t="s">
        <v>126</v>
      </c>
      <c r="B26" s="102"/>
      <c r="C26" s="201">
        <v>20</v>
      </c>
      <c r="D26" s="102"/>
      <c r="E26" s="142" t="s">
        <v>129</v>
      </c>
      <c r="F26" s="102"/>
      <c r="G26" s="183">
        <v>22.5</v>
      </c>
      <c r="H26" s="99"/>
      <c r="I26" s="99">
        <v>766393441</v>
      </c>
      <c r="J26" s="99"/>
      <c r="K26" s="211">
        <v>3146483</v>
      </c>
      <c r="L26" s="99"/>
      <c r="M26" s="99">
        <v>763246958</v>
      </c>
      <c r="N26" s="99"/>
      <c r="O26" s="99">
        <v>766393441</v>
      </c>
      <c r="P26" s="99"/>
      <c r="Q26" s="99">
        <v>3146483</v>
      </c>
      <c r="R26" s="99"/>
      <c r="S26" s="99">
        <v>763246958</v>
      </c>
    </row>
    <row r="27" spans="1:20" ht="19.5" x14ac:dyDescent="0.5">
      <c r="A27" s="98" t="s">
        <v>126</v>
      </c>
      <c r="B27" s="102"/>
      <c r="C27" s="201">
        <v>21</v>
      </c>
      <c r="D27" s="102"/>
      <c r="E27" s="142" t="s">
        <v>130</v>
      </c>
      <c r="F27" s="102"/>
      <c r="G27" s="183">
        <v>22.5</v>
      </c>
      <c r="H27" s="99"/>
      <c r="I27" s="99">
        <v>12459016390</v>
      </c>
      <c r="J27" s="99"/>
      <c r="K27" s="63">
        <v>52355979</v>
      </c>
      <c r="L27" s="99"/>
      <c r="M27" s="99">
        <v>12406660411</v>
      </c>
      <c r="N27" s="99"/>
      <c r="O27" s="99">
        <v>12459016390</v>
      </c>
      <c r="P27" s="99"/>
      <c r="Q27" s="99">
        <v>52355979</v>
      </c>
      <c r="R27" s="99"/>
      <c r="S27" s="99">
        <v>12406660411</v>
      </c>
    </row>
    <row r="28" spans="1:20" ht="19.5" x14ac:dyDescent="0.5">
      <c r="A28" s="98" t="s">
        <v>126</v>
      </c>
      <c r="B28" s="102"/>
      <c r="C28" s="201">
        <v>27</v>
      </c>
      <c r="D28" s="102"/>
      <c r="E28" s="142" t="s">
        <v>131</v>
      </c>
      <c r="F28" s="102"/>
      <c r="G28" s="183">
        <v>22.5</v>
      </c>
      <c r="H28" s="99"/>
      <c r="I28" s="99">
        <v>4390163932</v>
      </c>
      <c r="J28" s="99"/>
      <c r="K28" s="63">
        <v>13862286</v>
      </c>
      <c r="L28" s="99"/>
      <c r="M28" s="99">
        <v>4376301646</v>
      </c>
      <c r="N28" s="99"/>
      <c r="O28" s="99">
        <v>4390163932</v>
      </c>
      <c r="P28" s="99"/>
      <c r="Q28" s="99">
        <v>13862286</v>
      </c>
      <c r="R28" s="99"/>
      <c r="S28" s="99">
        <v>4376301646</v>
      </c>
    </row>
    <row r="29" spans="1:20" s="158" customFormat="1" ht="21.75" thickBot="1" x14ac:dyDescent="0.6">
      <c r="A29" s="98"/>
      <c r="B29" s="96"/>
      <c r="C29" s="96"/>
      <c r="D29" s="96"/>
      <c r="E29" s="96"/>
      <c r="F29" s="96"/>
      <c r="G29" s="154"/>
      <c r="H29" s="154"/>
      <c r="I29" s="156">
        <f>SUM(I8:I28)</f>
        <v>189038092854</v>
      </c>
      <c r="J29" s="156">
        <f t="shared" ref="J29:S29" si="0">SUM(J8:J28)</f>
        <v>0</v>
      </c>
      <c r="K29" s="156">
        <f t="shared" si="0"/>
        <v>166268981</v>
      </c>
      <c r="L29" s="156">
        <f t="shared" si="0"/>
        <v>0</v>
      </c>
      <c r="M29" s="156">
        <f t="shared" si="0"/>
        <v>188871823873</v>
      </c>
      <c r="N29" s="156">
        <f t="shared" si="0"/>
        <v>0</v>
      </c>
      <c r="O29" s="156">
        <f t="shared" si="0"/>
        <v>316134810174</v>
      </c>
      <c r="P29" s="156">
        <f t="shared" si="0"/>
        <v>0</v>
      </c>
      <c r="Q29" s="156">
        <f t="shared" si="0"/>
        <v>214839836</v>
      </c>
      <c r="R29" s="156">
        <f t="shared" si="0"/>
        <v>0</v>
      </c>
      <c r="S29" s="156">
        <f t="shared" si="0"/>
        <v>315919970338</v>
      </c>
      <c r="T29" s="213"/>
    </row>
    <row r="30" spans="1:20" ht="19.5" thickTop="1" x14ac:dyDescent="0.45"/>
  </sheetData>
  <sheetProtection algorithmName="SHA-512" hashValue="3tw/KJDx9gsF22Vm8/G+nJD+QQhAf39heZX9gxC+h/t3apKCatF4Bot4R8lGeaJmFbNo6DStZS5Tl+J4KtDq3g==" saltValue="Y9YhezUZNSdEvxwNRp32ag==" spinCount="100000" sheet="1" objects="1" scenarios="1" selectLockedCells="1" autoFilter="0" selectUnlockedCells="1"/>
  <mergeCells count="7">
    <mergeCell ref="O6:S6"/>
    <mergeCell ref="I6:M6"/>
    <mergeCell ref="A2:S2"/>
    <mergeCell ref="A3:S3"/>
    <mergeCell ref="A4:S4"/>
    <mergeCell ref="A6:G6"/>
    <mergeCell ref="A5:E5"/>
  </mergeCells>
  <pageMargins left="0.7" right="0.7" top="0.75" bottom="0.75" header="0.3" footer="0.3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R35"/>
  <sheetViews>
    <sheetView rightToLeft="1" view="pageBreakPreview" topLeftCell="A10" zoomScale="96" zoomScaleNormal="100" zoomScaleSheetLayoutView="96" workbookViewId="0">
      <selection activeCell="K19" sqref="K19"/>
    </sheetView>
  </sheetViews>
  <sheetFormatPr defaultRowHeight="18.75" x14ac:dyDescent="0.45"/>
  <cols>
    <col min="1" max="1" width="30.42578125" style="94" customWidth="1"/>
    <col min="2" max="2" width="0.7109375" style="141" customWidth="1"/>
    <col min="3" max="3" width="11.7109375" style="141" customWidth="1"/>
    <col min="4" max="4" width="0.5703125" style="141" customWidth="1"/>
    <col min="5" max="5" width="18.85546875" style="227" customWidth="1"/>
    <col min="6" max="6" width="0.7109375" style="227" customWidth="1"/>
    <col min="7" max="7" width="18.42578125" style="227" customWidth="1"/>
    <col min="8" max="8" width="0.5703125" style="227" customWidth="1"/>
    <col min="9" max="9" width="17.5703125" style="227" customWidth="1"/>
    <col min="10" max="10" width="0.85546875" style="141" customWidth="1"/>
    <col min="11" max="11" width="11.5703125" style="141" customWidth="1"/>
    <col min="12" max="12" width="0.42578125" style="141" customWidth="1"/>
    <col min="13" max="13" width="18.42578125" style="227" customWidth="1"/>
    <col min="14" max="14" width="0.42578125" style="227" customWidth="1"/>
    <col min="15" max="15" width="19.42578125" style="227" customWidth="1"/>
    <col min="16" max="16" width="0.5703125" style="227" customWidth="1"/>
    <col min="17" max="17" width="17.42578125" style="227" customWidth="1"/>
    <col min="18" max="18" width="0.5703125" style="103" customWidth="1"/>
    <col min="19" max="16384" width="9.140625" style="141"/>
  </cols>
  <sheetData>
    <row r="2" spans="1:18" ht="21" x14ac:dyDescent="0.55000000000000004">
      <c r="A2" s="228" t="s">
        <v>169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18" ht="21" x14ac:dyDescent="0.55000000000000004">
      <c r="A3" s="228" t="s">
        <v>132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18" ht="21" x14ac:dyDescent="0.55000000000000004">
      <c r="A4" s="228" t="s">
        <v>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8" ht="22.5" x14ac:dyDescent="0.45">
      <c r="A5" s="234" t="s">
        <v>185</v>
      </c>
      <c r="B5" s="234"/>
      <c r="C5" s="234"/>
      <c r="D5" s="234"/>
      <c r="E5" s="234"/>
      <c r="F5" s="102"/>
      <c r="G5" s="102"/>
      <c r="H5" s="214"/>
      <c r="I5" s="214"/>
      <c r="J5" s="102"/>
      <c r="K5" s="102"/>
      <c r="L5" s="102"/>
      <c r="M5" s="214"/>
      <c r="N5" s="214"/>
      <c r="O5" s="214"/>
      <c r="P5" s="214"/>
      <c r="Q5" s="214"/>
    </row>
    <row r="6" spans="1:18" ht="19.5" x14ac:dyDescent="0.45">
      <c r="A6" s="229" t="s">
        <v>3</v>
      </c>
      <c r="B6" s="102"/>
      <c r="C6" s="231" t="s">
        <v>134</v>
      </c>
      <c r="D6" s="231" t="s">
        <v>134</v>
      </c>
      <c r="E6" s="231" t="s">
        <v>134</v>
      </c>
      <c r="F6" s="231" t="s">
        <v>134</v>
      </c>
      <c r="G6" s="231" t="s">
        <v>134</v>
      </c>
      <c r="H6" s="252" t="s">
        <v>134</v>
      </c>
      <c r="I6" s="231" t="s">
        <v>134</v>
      </c>
      <c r="J6" s="143"/>
      <c r="K6" s="231" t="s">
        <v>135</v>
      </c>
      <c r="L6" s="231" t="s">
        <v>135</v>
      </c>
      <c r="M6" s="231" t="s">
        <v>135</v>
      </c>
      <c r="N6" s="231" t="s">
        <v>135</v>
      </c>
      <c r="O6" s="231" t="s">
        <v>135</v>
      </c>
      <c r="P6" s="252" t="s">
        <v>135</v>
      </c>
      <c r="Q6" s="231" t="s">
        <v>135</v>
      </c>
    </row>
    <row r="7" spans="1:18" s="147" customFormat="1" ht="39" x14ac:dyDescent="0.45">
      <c r="A7" s="231" t="s">
        <v>3</v>
      </c>
      <c r="B7" s="146"/>
      <c r="C7" s="148" t="s">
        <v>7</v>
      </c>
      <c r="D7" s="146"/>
      <c r="E7" s="215" t="s">
        <v>149</v>
      </c>
      <c r="F7" s="216"/>
      <c r="G7" s="215" t="s">
        <v>150</v>
      </c>
      <c r="H7" s="216"/>
      <c r="I7" s="215" t="s">
        <v>151</v>
      </c>
      <c r="J7" s="193"/>
      <c r="K7" s="148" t="s">
        <v>7</v>
      </c>
      <c r="L7" s="146"/>
      <c r="M7" s="215" t="s">
        <v>149</v>
      </c>
      <c r="N7" s="217"/>
      <c r="O7" s="215" t="s">
        <v>150</v>
      </c>
      <c r="P7" s="216"/>
      <c r="Q7" s="215" t="s">
        <v>151</v>
      </c>
      <c r="R7" s="218"/>
    </row>
    <row r="8" spans="1:18" s="65" customFormat="1" ht="19.5" x14ac:dyDescent="0.25">
      <c r="A8" s="219" t="s">
        <v>28</v>
      </c>
      <c r="B8" s="62"/>
      <c r="C8" s="196">
        <v>7000000</v>
      </c>
      <c r="D8" s="62"/>
      <c r="E8" s="220">
        <v>90041049000</v>
      </c>
      <c r="F8" s="64"/>
      <c r="G8" s="220">
        <v>93381057000</v>
      </c>
      <c r="H8" s="64"/>
      <c r="I8" s="220">
        <v>-3340008000</v>
      </c>
      <c r="J8" s="62"/>
      <c r="K8" s="196">
        <v>7000000</v>
      </c>
      <c r="L8" s="62"/>
      <c r="M8" s="220">
        <v>90041049000</v>
      </c>
      <c r="N8" s="64"/>
      <c r="O8" s="220">
        <v>90597717000</v>
      </c>
      <c r="P8" s="64"/>
      <c r="Q8" s="220">
        <v>-556668000</v>
      </c>
      <c r="R8" s="221"/>
    </row>
    <row r="9" spans="1:18" s="65" customFormat="1" ht="19.5" x14ac:dyDescent="0.25">
      <c r="A9" s="219" t="s">
        <v>20</v>
      </c>
      <c r="B9" s="222"/>
      <c r="C9" s="196">
        <v>32085561</v>
      </c>
      <c r="D9" s="222"/>
      <c r="E9" s="220">
        <v>61939414013</v>
      </c>
      <c r="F9" s="220"/>
      <c r="G9" s="220">
        <v>60791206544</v>
      </c>
      <c r="H9" s="220"/>
      <c r="I9" s="220">
        <v>1148207469</v>
      </c>
      <c r="J9" s="222"/>
      <c r="K9" s="196">
        <v>32085561</v>
      </c>
      <c r="L9" s="222"/>
      <c r="M9" s="220">
        <v>61939414013</v>
      </c>
      <c r="N9" s="220"/>
      <c r="O9" s="220">
        <v>59770577683</v>
      </c>
      <c r="P9" s="220"/>
      <c r="Q9" s="220">
        <v>2168836330</v>
      </c>
      <c r="R9" s="221"/>
    </row>
    <row r="10" spans="1:18" s="65" customFormat="1" ht="19.5" x14ac:dyDescent="0.25">
      <c r="A10" s="60" t="s">
        <v>30</v>
      </c>
      <c r="B10" s="62"/>
      <c r="C10" s="63">
        <v>13620691</v>
      </c>
      <c r="D10" s="62"/>
      <c r="E10" s="64">
        <v>96808482403</v>
      </c>
      <c r="F10" s="64"/>
      <c r="G10" s="64">
        <v>92746588036</v>
      </c>
      <c r="H10" s="64"/>
      <c r="I10" s="64">
        <v>4061894367</v>
      </c>
      <c r="J10" s="62"/>
      <c r="K10" s="63">
        <v>13620691</v>
      </c>
      <c r="L10" s="62"/>
      <c r="M10" s="64">
        <v>96808482403</v>
      </c>
      <c r="N10" s="64"/>
      <c r="O10" s="64">
        <v>75713710992</v>
      </c>
      <c r="P10" s="64"/>
      <c r="Q10" s="64">
        <v>21094771411</v>
      </c>
      <c r="R10" s="221"/>
    </row>
    <row r="11" spans="1:18" s="65" customFormat="1" ht="19.5" x14ac:dyDescent="0.25">
      <c r="A11" s="60" t="s">
        <v>21</v>
      </c>
      <c r="B11" s="62"/>
      <c r="C11" s="63">
        <v>218115</v>
      </c>
      <c r="D11" s="62"/>
      <c r="E11" s="64">
        <v>4704933581</v>
      </c>
      <c r="F11" s="64"/>
      <c r="G11" s="64">
        <v>5266490170</v>
      </c>
      <c r="H11" s="64"/>
      <c r="I11" s="64">
        <v>-561556588</v>
      </c>
      <c r="J11" s="62"/>
      <c r="K11" s="63">
        <v>218115</v>
      </c>
      <c r="L11" s="62"/>
      <c r="M11" s="64">
        <v>4704933581</v>
      </c>
      <c r="N11" s="64"/>
      <c r="O11" s="64">
        <v>4754801541</v>
      </c>
      <c r="P11" s="64"/>
      <c r="Q11" s="64">
        <v>-49867959</v>
      </c>
      <c r="R11" s="221"/>
    </row>
    <row r="12" spans="1:18" s="65" customFormat="1" ht="19.5" x14ac:dyDescent="0.25">
      <c r="A12" s="60" t="s">
        <v>24</v>
      </c>
      <c r="B12" s="62"/>
      <c r="C12" s="63">
        <v>2500000</v>
      </c>
      <c r="D12" s="62"/>
      <c r="E12" s="64">
        <v>24970312500</v>
      </c>
      <c r="F12" s="64"/>
      <c r="G12" s="64">
        <v>24970312500</v>
      </c>
      <c r="H12" s="64"/>
      <c r="I12" s="64" t="s">
        <v>166</v>
      </c>
      <c r="J12" s="62"/>
      <c r="K12" s="63">
        <v>2500000</v>
      </c>
      <c r="L12" s="62"/>
      <c r="M12" s="64">
        <v>24970312500</v>
      </c>
      <c r="N12" s="64"/>
      <c r="O12" s="64">
        <v>25029000000</v>
      </c>
      <c r="P12" s="64"/>
      <c r="Q12" s="64">
        <v>-58687500</v>
      </c>
      <c r="R12" s="221"/>
    </row>
    <row r="13" spans="1:18" s="65" customFormat="1" ht="19.5" x14ac:dyDescent="0.25">
      <c r="A13" s="60" t="s">
        <v>29</v>
      </c>
      <c r="B13" s="62"/>
      <c r="C13" s="63">
        <v>15000000</v>
      </c>
      <c r="D13" s="62"/>
      <c r="E13" s="64">
        <v>61849791000</v>
      </c>
      <c r="F13" s="64"/>
      <c r="G13" s="64">
        <v>60970056750</v>
      </c>
      <c r="H13" s="64"/>
      <c r="I13" s="64">
        <v>879734250</v>
      </c>
      <c r="J13" s="62"/>
      <c r="K13" s="63">
        <v>15000000</v>
      </c>
      <c r="L13" s="62"/>
      <c r="M13" s="64">
        <v>61849791000</v>
      </c>
      <c r="N13" s="64"/>
      <c r="O13" s="64">
        <v>60164876250</v>
      </c>
      <c r="P13" s="64"/>
      <c r="Q13" s="64">
        <v>1684914750</v>
      </c>
      <c r="R13" s="221"/>
    </row>
    <row r="14" spans="1:18" s="65" customFormat="1" ht="19.5" x14ac:dyDescent="0.25">
      <c r="A14" s="60" t="s">
        <v>16</v>
      </c>
      <c r="B14" s="62"/>
      <c r="C14" s="63">
        <v>20000000</v>
      </c>
      <c r="D14" s="62"/>
      <c r="E14" s="64">
        <v>66402540000</v>
      </c>
      <c r="F14" s="64"/>
      <c r="G14" s="64">
        <v>65348847000</v>
      </c>
      <c r="H14" s="64"/>
      <c r="I14" s="64">
        <v>1053693000</v>
      </c>
      <c r="J14" s="62"/>
      <c r="K14" s="63">
        <v>20000000</v>
      </c>
      <c r="L14" s="62"/>
      <c r="M14" s="64">
        <v>66402540000</v>
      </c>
      <c r="N14" s="64"/>
      <c r="O14" s="64">
        <v>64374678000</v>
      </c>
      <c r="P14" s="64"/>
      <c r="Q14" s="64">
        <v>2027862000</v>
      </c>
      <c r="R14" s="221"/>
    </row>
    <row r="15" spans="1:18" s="65" customFormat="1" ht="19.5" x14ac:dyDescent="0.25">
      <c r="A15" s="60" t="s">
        <v>31</v>
      </c>
      <c r="B15" s="62"/>
      <c r="C15" s="63">
        <v>4000000</v>
      </c>
      <c r="D15" s="62"/>
      <c r="E15" s="64">
        <v>56247325200</v>
      </c>
      <c r="F15" s="64"/>
      <c r="G15" s="64">
        <v>55002774600</v>
      </c>
      <c r="H15" s="64"/>
      <c r="I15" s="64">
        <v>1244550600</v>
      </c>
      <c r="J15" s="62"/>
      <c r="K15" s="63">
        <v>4000000</v>
      </c>
      <c r="L15" s="62"/>
      <c r="M15" s="64">
        <v>56247325200</v>
      </c>
      <c r="N15" s="64"/>
      <c r="O15" s="64">
        <v>53861605200</v>
      </c>
      <c r="P15" s="64"/>
      <c r="Q15" s="64">
        <v>2385720000</v>
      </c>
      <c r="R15" s="221"/>
    </row>
    <row r="16" spans="1:18" s="65" customFormat="1" ht="19.5" x14ac:dyDescent="0.25">
      <c r="A16" s="60" t="s">
        <v>27</v>
      </c>
      <c r="B16" s="62"/>
      <c r="C16" s="63">
        <v>2500000</v>
      </c>
      <c r="D16" s="62"/>
      <c r="E16" s="64">
        <v>24970312500</v>
      </c>
      <c r="F16" s="64"/>
      <c r="G16" s="64">
        <v>24970312500</v>
      </c>
      <c r="H16" s="64"/>
      <c r="I16" s="64" t="s">
        <v>166</v>
      </c>
      <c r="J16" s="62"/>
      <c r="K16" s="63">
        <v>2500000</v>
      </c>
      <c r="L16" s="62"/>
      <c r="M16" s="64">
        <v>24970312500</v>
      </c>
      <c r="N16" s="64"/>
      <c r="O16" s="64">
        <v>25029000000</v>
      </c>
      <c r="P16" s="64"/>
      <c r="Q16" s="64">
        <v>-58687500</v>
      </c>
      <c r="R16" s="221"/>
    </row>
    <row r="17" spans="1:18" s="65" customFormat="1" ht="19.5" x14ac:dyDescent="0.25">
      <c r="A17" s="60" t="s">
        <v>26</v>
      </c>
      <c r="B17" s="62"/>
      <c r="C17" s="63">
        <v>5875429</v>
      </c>
      <c r="D17" s="62"/>
      <c r="E17" s="64">
        <v>101170845084</v>
      </c>
      <c r="F17" s="64"/>
      <c r="G17" s="64">
        <v>83688945577</v>
      </c>
      <c r="H17" s="64"/>
      <c r="I17" s="64">
        <v>17481899507</v>
      </c>
      <c r="J17" s="62"/>
      <c r="K17" s="63">
        <v>5875429</v>
      </c>
      <c r="L17" s="62"/>
      <c r="M17" s="64">
        <v>101170845084</v>
      </c>
      <c r="N17" s="64"/>
      <c r="O17" s="64">
        <v>77468464383</v>
      </c>
      <c r="P17" s="64"/>
      <c r="Q17" s="64">
        <v>23702380701</v>
      </c>
      <c r="R17" s="221"/>
    </row>
    <row r="18" spans="1:18" s="65" customFormat="1" ht="19.5" x14ac:dyDescent="0.25">
      <c r="A18" s="60" t="s">
        <v>22</v>
      </c>
      <c r="B18" s="62"/>
      <c r="C18" s="63">
        <v>68565</v>
      </c>
      <c r="D18" s="62"/>
      <c r="E18" s="64">
        <v>537759031</v>
      </c>
      <c r="F18" s="64"/>
      <c r="G18" s="64">
        <v>501363173</v>
      </c>
      <c r="H18" s="64"/>
      <c r="I18" s="64">
        <v>36395858</v>
      </c>
      <c r="J18" s="62"/>
      <c r="K18" s="63">
        <v>68565</v>
      </c>
      <c r="L18" s="62"/>
      <c r="M18" s="64">
        <v>537759031</v>
      </c>
      <c r="N18" s="64"/>
      <c r="O18" s="64">
        <v>498662697</v>
      </c>
      <c r="P18" s="64"/>
      <c r="Q18" s="64">
        <v>39096334</v>
      </c>
      <c r="R18" s="221"/>
    </row>
    <row r="19" spans="1:18" s="65" customFormat="1" ht="19.5" x14ac:dyDescent="0.25">
      <c r="A19" s="60" t="s">
        <v>19</v>
      </c>
      <c r="B19" s="62"/>
      <c r="C19" s="63">
        <v>60450168</v>
      </c>
      <c r="D19" s="62"/>
      <c r="E19" s="64">
        <v>80761617888</v>
      </c>
      <c r="F19" s="64"/>
      <c r="G19" s="64">
        <v>81903337189</v>
      </c>
      <c r="H19" s="64"/>
      <c r="I19" s="64">
        <v>-1141719300</v>
      </c>
      <c r="J19" s="62"/>
      <c r="K19" s="63">
        <v>60450168</v>
      </c>
      <c r="L19" s="62"/>
      <c r="M19" s="64">
        <v>80761617888</v>
      </c>
      <c r="N19" s="64"/>
      <c r="O19" s="64">
        <v>80100622504</v>
      </c>
      <c r="P19" s="64"/>
      <c r="Q19" s="64">
        <v>660995384</v>
      </c>
      <c r="R19" s="221"/>
    </row>
    <row r="20" spans="1:18" s="65" customFormat="1" ht="19.5" x14ac:dyDescent="0.25">
      <c r="A20" s="60" t="s">
        <v>15</v>
      </c>
      <c r="B20" s="62"/>
      <c r="C20" s="63">
        <v>14152500</v>
      </c>
      <c r="D20" s="62"/>
      <c r="E20" s="64">
        <v>61408097308</v>
      </c>
      <c r="F20" s="64"/>
      <c r="G20" s="64">
        <v>67555941185</v>
      </c>
      <c r="H20" s="64"/>
      <c r="I20" s="64">
        <v>-6147843876</v>
      </c>
      <c r="J20" s="62"/>
      <c r="K20" s="63">
        <v>14152500</v>
      </c>
      <c r="L20" s="62"/>
      <c r="M20" s="64">
        <v>61408097308</v>
      </c>
      <c r="N20" s="64"/>
      <c r="O20" s="64">
        <v>65164331439</v>
      </c>
      <c r="P20" s="64"/>
      <c r="Q20" s="64">
        <v>-3756234130</v>
      </c>
      <c r="R20" s="221"/>
    </row>
    <row r="21" spans="1:18" s="65" customFormat="1" ht="19.5" x14ac:dyDescent="0.25">
      <c r="A21" s="60" t="s">
        <v>18</v>
      </c>
      <c r="B21" s="62"/>
      <c r="C21" s="63">
        <v>21362500</v>
      </c>
      <c r="D21" s="62"/>
      <c r="E21" s="64">
        <v>63854827126</v>
      </c>
      <c r="F21" s="64"/>
      <c r="G21" s="64">
        <v>63175294546</v>
      </c>
      <c r="H21" s="64"/>
      <c r="I21" s="64">
        <v>679532580</v>
      </c>
      <c r="J21" s="62"/>
      <c r="K21" s="63">
        <v>21362500</v>
      </c>
      <c r="L21" s="62"/>
      <c r="M21" s="64">
        <v>63854827126</v>
      </c>
      <c r="N21" s="64"/>
      <c r="O21" s="64">
        <v>62071054104</v>
      </c>
      <c r="P21" s="64"/>
      <c r="Q21" s="64">
        <v>1783773022</v>
      </c>
      <c r="R21" s="221"/>
    </row>
    <row r="22" spans="1:18" s="65" customFormat="1" ht="19.5" x14ac:dyDescent="0.25">
      <c r="A22" s="60" t="s">
        <v>17</v>
      </c>
      <c r="B22" s="62"/>
      <c r="C22" s="63">
        <v>5000000</v>
      </c>
      <c r="D22" s="62"/>
      <c r="E22" s="64">
        <v>78798343500</v>
      </c>
      <c r="F22" s="64"/>
      <c r="G22" s="64">
        <v>77356971000</v>
      </c>
      <c r="H22" s="64"/>
      <c r="I22" s="64">
        <v>1441372500</v>
      </c>
      <c r="J22" s="62"/>
      <c r="K22" s="63">
        <v>5000000</v>
      </c>
      <c r="L22" s="62"/>
      <c r="M22" s="64">
        <v>78798343500</v>
      </c>
      <c r="N22" s="64"/>
      <c r="O22" s="64">
        <v>76029914250</v>
      </c>
      <c r="P22" s="64"/>
      <c r="Q22" s="64">
        <v>2768429250</v>
      </c>
      <c r="R22" s="221"/>
    </row>
    <row r="23" spans="1:18" s="65" customFormat="1" ht="19.5" x14ac:dyDescent="0.25">
      <c r="A23" s="60" t="s">
        <v>25</v>
      </c>
      <c r="B23" s="62"/>
      <c r="C23" s="63">
        <v>160260</v>
      </c>
      <c r="D23" s="62"/>
      <c r="E23" s="64">
        <v>49647215438</v>
      </c>
      <c r="F23" s="64"/>
      <c r="G23" s="64">
        <v>50532560900</v>
      </c>
      <c r="H23" s="64"/>
      <c r="I23" s="64">
        <v>-885345461</v>
      </c>
      <c r="J23" s="62"/>
      <c r="K23" s="63">
        <v>160260</v>
      </c>
      <c r="L23" s="62"/>
      <c r="M23" s="64">
        <v>49647215438</v>
      </c>
      <c r="N23" s="64"/>
      <c r="O23" s="64">
        <v>47511085408</v>
      </c>
      <c r="P23" s="64"/>
      <c r="Q23" s="64">
        <v>2136130030</v>
      </c>
      <c r="R23" s="221"/>
    </row>
    <row r="24" spans="1:18" s="65" customFormat="1" ht="19.5" x14ac:dyDescent="0.25">
      <c r="A24" s="60" t="s">
        <v>65</v>
      </c>
      <c r="B24" s="62"/>
      <c r="C24" s="63">
        <v>1386965</v>
      </c>
      <c r="D24" s="62"/>
      <c r="E24" s="64">
        <v>1340122808637</v>
      </c>
      <c r="F24" s="64"/>
      <c r="G24" s="64">
        <v>1329370231285</v>
      </c>
      <c r="H24" s="64"/>
      <c r="I24" s="64">
        <v>10752577352</v>
      </c>
      <c r="J24" s="62"/>
      <c r="K24" s="63">
        <v>1386965</v>
      </c>
      <c r="L24" s="62"/>
      <c r="M24" s="64">
        <v>1340122808637</v>
      </c>
      <c r="N24" s="64"/>
      <c r="O24" s="64">
        <v>1316924480970</v>
      </c>
      <c r="P24" s="64"/>
      <c r="Q24" s="64">
        <v>23198327667</v>
      </c>
      <c r="R24" s="221"/>
    </row>
    <row r="25" spans="1:18" s="65" customFormat="1" ht="19.5" x14ac:dyDescent="0.25">
      <c r="A25" s="60" t="s">
        <v>67</v>
      </c>
      <c r="B25" s="62"/>
      <c r="C25" s="63">
        <v>2117259</v>
      </c>
      <c r="D25" s="62"/>
      <c r="E25" s="64">
        <v>2037153725011</v>
      </c>
      <c r="F25" s="64"/>
      <c r="G25" s="64">
        <v>2023084972121</v>
      </c>
      <c r="H25" s="64"/>
      <c r="I25" s="64">
        <v>14068752890</v>
      </c>
      <c r="J25" s="62"/>
      <c r="K25" s="63">
        <v>2117259</v>
      </c>
      <c r="L25" s="62"/>
      <c r="M25" s="64">
        <v>2037153725011</v>
      </c>
      <c r="N25" s="64"/>
      <c r="O25" s="64">
        <v>2009953994965</v>
      </c>
      <c r="P25" s="64"/>
      <c r="Q25" s="64">
        <v>27199730046</v>
      </c>
      <c r="R25" s="221"/>
    </row>
    <row r="26" spans="1:18" s="65" customFormat="1" ht="19.5" x14ac:dyDescent="0.25">
      <c r="A26" s="60" t="s">
        <v>62</v>
      </c>
      <c r="B26" s="62"/>
      <c r="C26" s="63">
        <v>3000</v>
      </c>
      <c r="D26" s="62"/>
      <c r="E26" s="64">
        <v>2748101816</v>
      </c>
      <c r="F26" s="64"/>
      <c r="G26" s="64">
        <v>2699210679</v>
      </c>
      <c r="H26" s="64"/>
      <c r="I26" s="64">
        <v>48891137</v>
      </c>
      <c r="J26" s="62"/>
      <c r="K26" s="63">
        <v>3000</v>
      </c>
      <c r="L26" s="62"/>
      <c r="M26" s="64">
        <v>2748101816</v>
      </c>
      <c r="N26" s="64"/>
      <c r="O26" s="64">
        <v>2657731625</v>
      </c>
      <c r="P26" s="64"/>
      <c r="Q26" s="64">
        <v>90370191</v>
      </c>
      <c r="R26" s="221"/>
    </row>
    <row r="27" spans="1:18" s="65" customFormat="1" ht="19.5" x14ac:dyDescent="0.25">
      <c r="A27" s="60" t="s">
        <v>82</v>
      </c>
      <c r="B27" s="62"/>
      <c r="C27" s="63">
        <v>1000</v>
      </c>
      <c r="D27" s="62"/>
      <c r="E27" s="64">
        <v>924552394</v>
      </c>
      <c r="F27" s="64"/>
      <c r="G27" s="64">
        <v>924552394</v>
      </c>
      <c r="H27" s="64"/>
      <c r="I27" s="64" t="s">
        <v>166</v>
      </c>
      <c r="J27" s="62"/>
      <c r="K27" s="63">
        <v>1000</v>
      </c>
      <c r="L27" s="62"/>
      <c r="M27" s="64">
        <v>924552394</v>
      </c>
      <c r="N27" s="64"/>
      <c r="O27" s="64">
        <v>924552394</v>
      </c>
      <c r="P27" s="64"/>
      <c r="Q27" s="64" t="s">
        <v>166</v>
      </c>
      <c r="R27" s="221"/>
    </row>
    <row r="28" spans="1:18" s="65" customFormat="1" ht="19.5" x14ac:dyDescent="0.25">
      <c r="A28" s="60" t="s">
        <v>76</v>
      </c>
      <c r="B28" s="62"/>
      <c r="C28" s="63">
        <v>205000</v>
      </c>
      <c r="D28" s="62"/>
      <c r="E28" s="64">
        <v>199999053600</v>
      </c>
      <c r="F28" s="64"/>
      <c r="G28" s="64">
        <v>198090029673</v>
      </c>
      <c r="H28" s="64"/>
      <c r="I28" s="64">
        <v>1909023927</v>
      </c>
      <c r="J28" s="62"/>
      <c r="K28" s="63">
        <v>205000</v>
      </c>
      <c r="L28" s="62"/>
      <c r="M28" s="64">
        <v>199999053600</v>
      </c>
      <c r="N28" s="64"/>
      <c r="O28" s="64">
        <v>197126159608</v>
      </c>
      <c r="P28" s="64"/>
      <c r="Q28" s="64">
        <v>2872893992</v>
      </c>
      <c r="R28" s="221"/>
    </row>
    <row r="29" spans="1:18" s="65" customFormat="1" ht="19.5" x14ac:dyDescent="0.25">
      <c r="A29" s="60" t="s">
        <v>58</v>
      </c>
      <c r="B29" s="62"/>
      <c r="C29" s="63">
        <v>71600</v>
      </c>
      <c r="D29" s="62"/>
      <c r="E29" s="64">
        <v>51757417267</v>
      </c>
      <c r="F29" s="64"/>
      <c r="G29" s="64">
        <v>51075908813</v>
      </c>
      <c r="H29" s="64"/>
      <c r="I29" s="64">
        <v>681508454</v>
      </c>
      <c r="J29" s="62"/>
      <c r="K29" s="63">
        <v>71600</v>
      </c>
      <c r="L29" s="62"/>
      <c r="M29" s="64">
        <v>51757417267</v>
      </c>
      <c r="N29" s="64"/>
      <c r="O29" s="64">
        <v>50593412281</v>
      </c>
      <c r="P29" s="64"/>
      <c r="Q29" s="64">
        <v>1164004986</v>
      </c>
      <c r="R29" s="221"/>
    </row>
    <row r="30" spans="1:18" s="65" customFormat="1" ht="19.5" x14ac:dyDescent="0.25">
      <c r="A30" s="60" t="s">
        <v>85</v>
      </c>
      <c r="B30" s="62"/>
      <c r="C30" s="63">
        <v>20000</v>
      </c>
      <c r="D30" s="62"/>
      <c r="E30" s="64">
        <v>19996375000</v>
      </c>
      <c r="F30" s="64"/>
      <c r="G30" s="64">
        <v>19996375000</v>
      </c>
      <c r="H30" s="64"/>
      <c r="I30" s="64" t="s">
        <v>166</v>
      </c>
      <c r="J30" s="62"/>
      <c r="K30" s="63">
        <v>20000</v>
      </c>
      <c r="L30" s="62"/>
      <c r="M30" s="64">
        <v>19996375000</v>
      </c>
      <c r="N30" s="64"/>
      <c r="O30" s="64">
        <v>19996375000</v>
      </c>
      <c r="P30" s="64"/>
      <c r="Q30" s="64" t="s">
        <v>166</v>
      </c>
      <c r="R30" s="221"/>
    </row>
    <row r="31" spans="1:18" s="65" customFormat="1" ht="19.5" x14ac:dyDescent="0.25">
      <c r="A31" s="60" t="s">
        <v>73</v>
      </c>
      <c r="B31" s="62"/>
      <c r="C31" s="63">
        <v>2100000</v>
      </c>
      <c r="D31" s="62"/>
      <c r="E31" s="64">
        <v>2043601530075</v>
      </c>
      <c r="F31" s="64"/>
      <c r="G31" s="64">
        <v>2034938500533</v>
      </c>
      <c r="H31" s="64"/>
      <c r="I31" s="64">
        <v>8663029542</v>
      </c>
      <c r="J31" s="62"/>
      <c r="K31" s="63">
        <v>2100000</v>
      </c>
      <c r="L31" s="62"/>
      <c r="M31" s="64">
        <v>2043601530075</v>
      </c>
      <c r="N31" s="64"/>
      <c r="O31" s="64">
        <v>2027864882859</v>
      </c>
      <c r="P31" s="64"/>
      <c r="Q31" s="64">
        <v>15736647216</v>
      </c>
      <c r="R31" s="221"/>
    </row>
    <row r="32" spans="1:18" s="65" customFormat="1" ht="19.5" x14ac:dyDescent="0.25">
      <c r="A32" s="60" t="s">
        <v>79</v>
      </c>
      <c r="B32" s="62"/>
      <c r="C32" s="63">
        <v>117500</v>
      </c>
      <c r="D32" s="62"/>
      <c r="E32" s="64">
        <v>117478703125</v>
      </c>
      <c r="F32" s="64"/>
      <c r="G32" s="64">
        <v>117478703125</v>
      </c>
      <c r="H32" s="64"/>
      <c r="I32" s="64" t="s">
        <v>166</v>
      </c>
      <c r="J32" s="62"/>
      <c r="K32" s="63">
        <v>117500</v>
      </c>
      <c r="L32" s="62"/>
      <c r="M32" s="64">
        <v>117478703125</v>
      </c>
      <c r="N32" s="64"/>
      <c r="O32" s="64">
        <v>117536968750</v>
      </c>
      <c r="P32" s="64"/>
      <c r="Q32" s="64">
        <v>-58265625</v>
      </c>
      <c r="R32" s="221"/>
    </row>
    <row r="33" spans="1:18" s="65" customFormat="1" ht="19.5" x14ac:dyDescent="0.25">
      <c r="A33" s="60" t="s">
        <v>70</v>
      </c>
      <c r="B33" s="62"/>
      <c r="C33" s="63">
        <v>1500000</v>
      </c>
      <c r="D33" s="62"/>
      <c r="E33" s="64">
        <v>1499728125000</v>
      </c>
      <c r="F33" s="64"/>
      <c r="G33" s="64">
        <v>1499728125000</v>
      </c>
      <c r="H33" s="64"/>
      <c r="I33" s="64" t="s">
        <v>166</v>
      </c>
      <c r="J33" s="62"/>
      <c r="K33" s="63">
        <v>1500000</v>
      </c>
      <c r="L33" s="62"/>
      <c r="M33" s="64">
        <v>1499728125000</v>
      </c>
      <c r="N33" s="64"/>
      <c r="O33" s="64">
        <v>1499848125000</v>
      </c>
      <c r="P33" s="64"/>
      <c r="Q33" s="64">
        <v>-120000000</v>
      </c>
    </row>
    <row r="34" spans="1:18" s="226" customFormat="1" ht="21.75" thickBot="1" x14ac:dyDescent="0.3">
      <c r="A34" s="60"/>
      <c r="B34" s="223"/>
      <c r="C34" s="224"/>
      <c r="D34" s="225">
        <f t="shared" ref="D34:Q34" si="0">SUM(D8:D33)</f>
        <v>0</v>
      </c>
      <c r="E34" s="225">
        <f t="shared" si="0"/>
        <v>8237623257497</v>
      </c>
      <c r="F34" s="225">
        <f t="shared" si="0"/>
        <v>0</v>
      </c>
      <c r="G34" s="225">
        <f t="shared" si="0"/>
        <v>8185548667293</v>
      </c>
      <c r="H34" s="225">
        <f t="shared" si="0"/>
        <v>0</v>
      </c>
      <c r="I34" s="225">
        <f t="shared" si="0"/>
        <v>52074590208</v>
      </c>
      <c r="J34" s="225">
        <f t="shared" si="0"/>
        <v>0</v>
      </c>
      <c r="K34" s="224"/>
      <c r="L34" s="225">
        <f t="shared" si="0"/>
        <v>0</v>
      </c>
      <c r="M34" s="225">
        <f t="shared" si="0"/>
        <v>8237623257497</v>
      </c>
      <c r="N34" s="225">
        <f t="shared" si="0"/>
        <v>0</v>
      </c>
      <c r="O34" s="225">
        <f t="shared" si="0"/>
        <v>8111566784903</v>
      </c>
      <c r="P34" s="225">
        <f t="shared" si="0"/>
        <v>0</v>
      </c>
      <c r="Q34" s="225">
        <f t="shared" si="0"/>
        <v>126056472596</v>
      </c>
      <c r="R34" s="225"/>
    </row>
    <row r="35" spans="1:18" ht="19.5" thickTop="1" x14ac:dyDescent="0.45"/>
  </sheetData>
  <sheetProtection algorithmName="SHA-512" hashValue="L+0kXaoAm1UdAGfcj8pU2LmZ6OXZmOzU75mGZyR1wOpRtvrE1ghXz5YcaIPkoFAh7ZAsZn7MxRYAdS62ycKJng==" saltValue="QryDchQXx/ls6lsZuYcsoQ==" spinCount="100000" sheet="1" objects="1" scenarios="1" selectLockedCells="1" autoFilter="0" selectUnlockedCells="1"/>
  <mergeCells count="7">
    <mergeCell ref="A2:Q2"/>
    <mergeCell ref="A3:Q3"/>
    <mergeCell ref="A4:Q4"/>
    <mergeCell ref="K6:Q6"/>
    <mergeCell ref="A6:A7"/>
    <mergeCell ref="C6:I6"/>
    <mergeCell ref="A5:E5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3"/>
  <sheetViews>
    <sheetView rightToLeft="1" view="pageBreakPreview" zoomScale="86" zoomScaleNormal="100" zoomScaleSheetLayoutView="86" workbookViewId="0">
      <selection activeCell="E26" sqref="E26"/>
    </sheetView>
  </sheetViews>
  <sheetFormatPr defaultColWidth="9.140625" defaultRowHeight="15.75" x14ac:dyDescent="0.4"/>
  <cols>
    <col min="1" max="1" width="31.140625" style="110" bestFit="1" customWidth="1"/>
    <col min="2" max="2" width="1.140625" style="110" customWidth="1"/>
    <col min="3" max="3" width="12.85546875" style="110" bestFit="1" customWidth="1"/>
    <col min="4" max="4" width="0.85546875" style="110" customWidth="1"/>
    <col min="5" max="5" width="18.42578125" style="110" bestFit="1" customWidth="1"/>
    <col min="6" max="6" width="1.28515625" style="110" customWidth="1"/>
    <col min="7" max="7" width="18.5703125" style="110" bestFit="1" customWidth="1"/>
    <col min="8" max="8" width="0.42578125" style="110" customWidth="1"/>
    <col min="9" max="9" width="12.85546875" style="110" bestFit="1" customWidth="1"/>
    <col min="10" max="10" width="1.140625" style="110" customWidth="1"/>
    <col min="11" max="11" width="18.85546875" style="110" bestFit="1" customWidth="1"/>
    <col min="12" max="12" width="1" style="110" customWidth="1"/>
    <col min="13" max="13" width="14.28515625" style="110" bestFit="1" customWidth="1"/>
    <col min="14" max="14" width="1" style="110" customWidth="1"/>
    <col min="15" max="15" width="18.7109375" style="110" bestFit="1" customWidth="1"/>
    <col min="16" max="16" width="0.7109375" style="110" customWidth="1"/>
    <col min="17" max="17" width="17.85546875" style="110" bestFit="1" customWidth="1"/>
    <col min="18" max="18" width="0.7109375" style="110" customWidth="1"/>
    <col min="19" max="19" width="18.140625" style="110" bestFit="1" customWidth="1"/>
    <col min="20" max="20" width="0.5703125" style="110" customWidth="1"/>
    <col min="21" max="21" width="18.42578125" style="110" bestFit="1" customWidth="1"/>
    <col min="22" max="22" width="0.42578125" style="110" customWidth="1"/>
    <col min="23" max="23" width="18.85546875" style="110" bestFit="1" customWidth="1"/>
    <col min="24" max="24" width="0.7109375" style="110" customWidth="1"/>
    <col min="25" max="25" width="12.28515625" style="110" customWidth="1"/>
    <col min="26" max="26" width="9.140625" style="110"/>
    <col min="27" max="27" width="14.85546875" style="110" bestFit="1" customWidth="1"/>
    <col min="28" max="16384" width="9.140625" style="110"/>
  </cols>
  <sheetData>
    <row r="1" spans="1:33" ht="21" x14ac:dyDescent="0.55000000000000004">
      <c r="A1" s="228" t="str">
        <f>سهام!A2</f>
        <v>صندوق سرمایه‌گذاری تداوم اطمینان تمدن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</row>
    <row r="2" spans="1:33" ht="21" x14ac:dyDescent="0.55000000000000004">
      <c r="A2" s="228" t="str">
        <f>'[1] سهام'!A2:Y2</f>
        <v>‫صورت وضعیت پورتفوی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</row>
    <row r="3" spans="1:33" ht="21" x14ac:dyDescent="0.55000000000000004">
      <c r="A3" s="228" t="str">
        <f>'[2]1'!A3:Y3</f>
        <v>‫برای ماه منتهی به 1403/01/31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</row>
    <row r="4" spans="1:33" ht="22.5" x14ac:dyDescent="0.4">
      <c r="A4" s="234" t="s">
        <v>189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</row>
    <row r="5" spans="1:33" x14ac:dyDescent="0.4">
      <c r="Q5" s="111"/>
      <c r="R5" s="111"/>
      <c r="S5" s="111"/>
      <c r="T5" s="111"/>
      <c r="U5" s="111"/>
      <c r="V5" s="111"/>
      <c r="W5" s="111"/>
      <c r="X5" s="111"/>
      <c r="Y5" s="111"/>
    </row>
    <row r="6" spans="1:33" s="114" customFormat="1" ht="18.75" customHeight="1" thickBot="1" x14ac:dyDescent="0.5">
      <c r="A6" s="112"/>
      <c r="B6" s="113"/>
      <c r="C6" s="237" t="str">
        <f>'[2]1'!C6:G6</f>
        <v>1402/12/29</v>
      </c>
      <c r="D6" s="237"/>
      <c r="E6" s="237"/>
      <c r="F6" s="237"/>
      <c r="G6" s="237"/>
      <c r="H6" s="113"/>
      <c r="I6" s="238" t="s">
        <v>5</v>
      </c>
      <c r="J6" s="238"/>
      <c r="K6" s="238"/>
      <c r="L6" s="238"/>
      <c r="M6" s="238"/>
      <c r="N6" s="238"/>
      <c r="O6" s="238"/>
      <c r="Q6" s="237" t="str">
        <f>'[2]1'!Q6:W6</f>
        <v>1403/01/31</v>
      </c>
      <c r="R6" s="237"/>
      <c r="S6" s="237"/>
      <c r="T6" s="237"/>
      <c r="U6" s="237"/>
      <c r="V6" s="237"/>
      <c r="W6" s="237"/>
      <c r="X6" s="237"/>
      <c r="Y6" s="237"/>
    </row>
    <row r="7" spans="1:33" s="118" customFormat="1" ht="17.25" customHeight="1" x14ac:dyDescent="0.45">
      <c r="A7" s="239" t="s">
        <v>171</v>
      </c>
      <c r="B7" s="115"/>
      <c r="C7" s="240" t="s">
        <v>172</v>
      </c>
      <c r="D7" s="239"/>
      <c r="E7" s="240" t="s">
        <v>8</v>
      </c>
      <c r="F7" s="239"/>
      <c r="G7" s="235" t="s">
        <v>9</v>
      </c>
      <c r="H7" s="116"/>
      <c r="I7" s="243" t="s">
        <v>173</v>
      </c>
      <c r="J7" s="243"/>
      <c r="K7" s="243"/>
      <c r="L7" s="117"/>
      <c r="M7" s="243" t="s">
        <v>174</v>
      </c>
      <c r="N7" s="243"/>
      <c r="O7" s="243"/>
      <c r="Q7" s="244" t="s">
        <v>7</v>
      </c>
      <c r="R7" s="239"/>
      <c r="S7" s="235" t="s">
        <v>175</v>
      </c>
      <c r="T7" s="119"/>
      <c r="U7" s="244" t="s">
        <v>8</v>
      </c>
      <c r="V7" s="239"/>
      <c r="W7" s="235" t="s">
        <v>9</v>
      </c>
      <c r="X7" s="116"/>
      <c r="Y7" s="235" t="s">
        <v>176</v>
      </c>
    </row>
    <row r="8" spans="1:33" s="118" customFormat="1" ht="20.25" customHeight="1" thickBot="1" x14ac:dyDescent="0.5">
      <c r="A8" s="236"/>
      <c r="B8" s="115"/>
      <c r="C8" s="241"/>
      <c r="D8" s="239"/>
      <c r="E8" s="241"/>
      <c r="F8" s="239"/>
      <c r="G8" s="236"/>
      <c r="H8" s="116"/>
      <c r="I8" s="120" t="s">
        <v>7</v>
      </c>
      <c r="J8" s="120"/>
      <c r="K8" s="120" t="s">
        <v>8</v>
      </c>
      <c r="L8" s="117"/>
      <c r="M8" s="120" t="s">
        <v>7</v>
      </c>
      <c r="N8" s="120"/>
      <c r="O8" s="120" t="s">
        <v>14</v>
      </c>
      <c r="Q8" s="241"/>
      <c r="R8" s="239"/>
      <c r="S8" s="236"/>
      <c r="T8" s="119"/>
      <c r="U8" s="241"/>
      <c r="V8" s="239"/>
      <c r="W8" s="236"/>
      <c r="X8" s="116"/>
      <c r="Y8" s="236"/>
    </row>
    <row r="9" spans="1:33" ht="24" customHeight="1" x14ac:dyDescent="0.5">
      <c r="A9" s="98" t="s">
        <v>24</v>
      </c>
      <c r="B9" s="121"/>
      <c r="C9" s="77">
        <v>2500000</v>
      </c>
      <c r="D9" s="77"/>
      <c r="E9" s="77">
        <v>25029000000</v>
      </c>
      <c r="F9" s="77"/>
      <c r="G9" s="77">
        <v>24970312500</v>
      </c>
      <c r="H9" s="77"/>
      <c r="I9" s="77">
        <v>0</v>
      </c>
      <c r="J9" s="77"/>
      <c r="K9" s="77">
        <v>0</v>
      </c>
      <c r="L9" s="77"/>
      <c r="M9" s="77" t="s">
        <v>166</v>
      </c>
      <c r="N9" s="77"/>
      <c r="O9" s="77">
        <v>0</v>
      </c>
      <c r="P9" s="77"/>
      <c r="Q9" s="77">
        <v>2500000</v>
      </c>
      <c r="R9" s="77"/>
      <c r="S9" s="77">
        <v>10000</v>
      </c>
      <c r="T9" s="77"/>
      <c r="U9" s="77">
        <v>25029000000</v>
      </c>
      <c r="V9" s="77"/>
      <c r="W9" s="78">
        <v>24970312500</v>
      </c>
      <c r="X9" s="122"/>
      <c r="Y9" s="123">
        <v>0.18</v>
      </c>
    </row>
    <row r="10" spans="1:33" ht="24" customHeight="1" x14ac:dyDescent="0.5">
      <c r="A10" s="98" t="s">
        <v>25</v>
      </c>
      <c r="B10" s="121"/>
      <c r="C10" s="77">
        <v>160260</v>
      </c>
      <c r="D10" s="77"/>
      <c r="E10" s="77">
        <v>50655210928</v>
      </c>
      <c r="F10" s="77"/>
      <c r="G10" s="77">
        <v>50532560900.403702</v>
      </c>
      <c r="H10" s="77"/>
      <c r="I10" s="77">
        <v>0</v>
      </c>
      <c r="J10" s="77"/>
      <c r="K10" s="77">
        <v>0</v>
      </c>
      <c r="L10" s="77"/>
      <c r="M10" s="77" t="s">
        <v>166</v>
      </c>
      <c r="N10" s="77"/>
      <c r="O10" s="77">
        <v>0</v>
      </c>
      <c r="P10" s="77"/>
      <c r="Q10" s="77">
        <v>160260</v>
      </c>
      <c r="R10" s="77"/>
      <c r="S10" s="77">
        <v>310160</v>
      </c>
      <c r="T10" s="77"/>
      <c r="U10" s="77">
        <v>50655210928</v>
      </c>
      <c r="V10" s="77"/>
      <c r="W10" s="77">
        <v>49647215438.099998</v>
      </c>
      <c r="X10" s="122"/>
      <c r="Y10" s="123">
        <v>0.36</v>
      </c>
    </row>
    <row r="11" spans="1:33" ht="24" customHeight="1" x14ac:dyDescent="0.5">
      <c r="A11" s="98" t="s">
        <v>26</v>
      </c>
      <c r="B11" s="121"/>
      <c r="C11" s="77">
        <v>5875429</v>
      </c>
      <c r="D11" s="77"/>
      <c r="E11" s="77">
        <v>63248419774</v>
      </c>
      <c r="F11" s="77"/>
      <c r="G11" s="77">
        <v>83688945577.437195</v>
      </c>
      <c r="H11" s="77"/>
      <c r="I11" s="77">
        <v>0</v>
      </c>
      <c r="J11" s="77"/>
      <c r="K11" s="77">
        <v>0</v>
      </c>
      <c r="L11" s="77"/>
      <c r="M11" s="77" t="s">
        <v>166</v>
      </c>
      <c r="N11" s="77"/>
      <c r="O11" s="77">
        <v>0</v>
      </c>
      <c r="P11" s="77"/>
      <c r="Q11" s="77">
        <v>5875429</v>
      </c>
      <c r="R11" s="77"/>
      <c r="S11" s="77">
        <v>17240</v>
      </c>
      <c r="T11" s="77"/>
      <c r="U11" s="77">
        <v>63248419774</v>
      </c>
      <c r="V11" s="77"/>
      <c r="W11" s="77">
        <v>101170845084.84801</v>
      </c>
      <c r="X11" s="124"/>
      <c r="Y11" s="123">
        <v>0.74</v>
      </c>
    </row>
    <row r="12" spans="1:33" ht="24" customHeight="1" thickBot="1" x14ac:dyDescent="0.55000000000000004">
      <c r="A12" s="98" t="s">
        <v>27</v>
      </c>
      <c r="B12" s="121"/>
      <c r="C12" s="77">
        <v>2500000</v>
      </c>
      <c r="D12" s="77"/>
      <c r="E12" s="77">
        <v>25029000000</v>
      </c>
      <c r="F12" s="77"/>
      <c r="G12" s="77">
        <v>24970312500</v>
      </c>
      <c r="H12" s="77"/>
      <c r="I12" s="77">
        <v>0</v>
      </c>
      <c r="J12" s="77"/>
      <c r="K12" s="77">
        <v>0</v>
      </c>
      <c r="L12" s="77"/>
      <c r="M12" s="77" t="s">
        <v>166</v>
      </c>
      <c r="N12" s="77"/>
      <c r="O12" s="77">
        <v>0</v>
      </c>
      <c r="P12" s="77"/>
      <c r="Q12" s="77">
        <v>2500000</v>
      </c>
      <c r="R12" s="77"/>
      <c r="S12" s="77">
        <v>10000</v>
      </c>
      <c r="T12" s="77"/>
      <c r="U12" s="77">
        <v>25029000000</v>
      </c>
      <c r="V12" s="77"/>
      <c r="W12" s="77">
        <v>24970312500</v>
      </c>
      <c r="X12" s="122"/>
      <c r="Y12" s="123">
        <v>0.18</v>
      </c>
    </row>
    <row r="13" spans="1:33" ht="24" customHeight="1" thickBot="1" x14ac:dyDescent="0.6">
      <c r="A13" s="121" t="s">
        <v>177</v>
      </c>
      <c r="B13" s="121"/>
      <c r="C13" s="125"/>
      <c r="D13" s="126"/>
      <c r="E13" s="127">
        <f>SUM(E9:E12)</f>
        <v>163961630702</v>
      </c>
      <c r="F13" s="126"/>
      <c r="G13" s="128">
        <f>SUM(G9:G12)</f>
        <v>184162131477.84088</v>
      </c>
      <c r="H13" s="126"/>
      <c r="I13" s="125"/>
      <c r="J13" s="129"/>
      <c r="K13" s="127">
        <f>SUM(K9:K12)</f>
        <v>0</v>
      </c>
      <c r="L13" s="130"/>
      <c r="M13" s="125"/>
      <c r="N13" s="129"/>
      <c r="O13" s="127">
        <f>SUM(O9:O12)</f>
        <v>0</v>
      </c>
      <c r="P13" s="130"/>
      <c r="Q13" s="125"/>
      <c r="R13" s="126"/>
      <c r="S13" s="125"/>
      <c r="T13" s="126"/>
      <c r="U13" s="127">
        <f>SUM(U9:U12)</f>
        <v>163961630702</v>
      </c>
      <c r="V13" s="126"/>
      <c r="W13" s="128">
        <f>SUM(W9:W12)</f>
        <v>200758685522.948</v>
      </c>
      <c r="X13" s="126"/>
      <c r="Y13" s="131">
        <f>SUM(Y9:Y12)</f>
        <v>1.46</v>
      </c>
    </row>
    <row r="14" spans="1:33" ht="16.5" thickTop="1" x14ac:dyDescent="0.4"/>
    <row r="15" spans="1:33" s="79" customFormat="1" ht="21.75" customHeight="1" x14ac:dyDescent="0.45">
      <c r="A15" s="242"/>
      <c r="C15" s="242"/>
      <c r="E15" s="242"/>
      <c r="G15" s="242"/>
      <c r="I15" s="242"/>
      <c r="J15" s="242"/>
      <c r="K15" s="242"/>
      <c r="L15" s="242"/>
      <c r="O15" s="242"/>
      <c r="P15" s="242"/>
      <c r="Q15" s="242"/>
      <c r="S15" s="242"/>
      <c r="U15" s="242"/>
      <c r="W15" s="242"/>
      <c r="Y15" s="242"/>
      <c r="AA15" s="242"/>
      <c r="AB15" s="132"/>
      <c r="AC15" s="132"/>
      <c r="AD15" s="132"/>
      <c r="AE15" s="132"/>
      <c r="AF15" s="132"/>
      <c r="AG15" s="132"/>
    </row>
    <row r="16" spans="1:33" s="79" customFormat="1" ht="21.75" customHeight="1" x14ac:dyDescent="0.45">
      <c r="A16" s="242"/>
      <c r="C16" s="242"/>
      <c r="E16" s="242"/>
      <c r="G16" s="242"/>
      <c r="I16" s="92"/>
      <c r="J16" s="92"/>
      <c r="K16" s="92"/>
      <c r="L16" s="92"/>
      <c r="O16" s="92"/>
      <c r="P16" s="92"/>
      <c r="Q16" s="92"/>
      <c r="S16" s="242"/>
      <c r="U16" s="242"/>
      <c r="W16" s="242"/>
      <c r="Y16" s="242"/>
      <c r="AA16" s="242"/>
      <c r="AB16" s="132"/>
      <c r="AC16" s="132"/>
      <c r="AD16" s="132"/>
      <c r="AE16" s="132"/>
      <c r="AF16" s="132"/>
      <c r="AG16" s="132"/>
    </row>
    <row r="17" spans="1:28" s="111" customFormat="1" x14ac:dyDescent="0.4"/>
    <row r="18" spans="1:28" s="134" customFormat="1" ht="21.75" customHeight="1" x14ac:dyDescent="0.45">
      <c r="A18" s="133"/>
      <c r="C18" s="135"/>
      <c r="D18" s="136"/>
      <c r="E18" s="135"/>
      <c r="F18" s="136"/>
      <c r="G18" s="137"/>
      <c r="H18" s="136"/>
      <c r="I18" s="137"/>
      <c r="J18" s="137"/>
      <c r="K18" s="137"/>
      <c r="L18" s="137"/>
      <c r="M18" s="136"/>
      <c r="N18" s="136"/>
      <c r="O18" s="138"/>
      <c r="P18" s="138"/>
      <c r="Q18" s="138"/>
      <c r="R18" s="136"/>
      <c r="S18" s="137"/>
      <c r="T18" s="136"/>
      <c r="U18" s="137"/>
      <c r="V18" s="136"/>
      <c r="W18" s="137"/>
      <c r="X18" s="136"/>
      <c r="Y18" s="137"/>
      <c r="AA18" s="139"/>
      <c r="AB18" s="140"/>
    </row>
    <row r="19" spans="1:28" s="134" customFormat="1" ht="21.75" customHeight="1" x14ac:dyDescent="0.45">
      <c r="A19" s="133"/>
      <c r="C19" s="135"/>
      <c r="D19" s="136"/>
      <c r="E19" s="135"/>
      <c r="F19" s="136"/>
      <c r="G19" s="137"/>
      <c r="H19" s="136"/>
      <c r="I19" s="137"/>
      <c r="J19" s="137"/>
      <c r="K19" s="137"/>
      <c r="L19" s="137"/>
      <c r="M19" s="136"/>
      <c r="N19" s="136"/>
      <c r="O19" s="138"/>
      <c r="P19" s="138"/>
      <c r="Q19" s="138"/>
      <c r="R19" s="136"/>
      <c r="S19" s="137"/>
      <c r="T19" s="136"/>
      <c r="U19" s="137"/>
      <c r="V19" s="136"/>
      <c r="W19" s="137"/>
      <c r="X19" s="136"/>
      <c r="Y19" s="137"/>
      <c r="AA19" s="139"/>
      <c r="AB19" s="140"/>
    </row>
    <row r="20" spans="1:28" s="134" customFormat="1" ht="21.75" customHeight="1" x14ac:dyDescent="0.45">
      <c r="A20" s="133"/>
      <c r="C20" s="135"/>
      <c r="D20" s="136"/>
      <c r="E20" s="135"/>
      <c r="F20" s="136"/>
      <c r="G20" s="137"/>
      <c r="H20" s="136"/>
      <c r="I20" s="137"/>
      <c r="J20" s="137"/>
      <c r="K20" s="137"/>
      <c r="L20" s="137"/>
      <c r="M20" s="136"/>
      <c r="N20" s="136"/>
      <c r="O20" s="138"/>
      <c r="P20" s="138"/>
      <c r="Q20" s="138"/>
      <c r="R20" s="136"/>
      <c r="S20" s="137"/>
      <c r="T20" s="136"/>
      <c r="U20" s="137"/>
      <c r="V20" s="136"/>
      <c r="W20" s="137"/>
      <c r="X20" s="136"/>
      <c r="Y20" s="137"/>
      <c r="AA20" s="139"/>
      <c r="AB20" s="140"/>
    </row>
    <row r="21" spans="1:28" s="134" customFormat="1" ht="21.75" customHeight="1" x14ac:dyDescent="0.45">
      <c r="A21" s="133"/>
      <c r="C21" s="135"/>
      <c r="D21" s="136"/>
      <c r="E21" s="135"/>
      <c r="F21" s="136"/>
      <c r="G21" s="137"/>
      <c r="H21" s="136"/>
      <c r="I21" s="137"/>
      <c r="J21" s="137"/>
      <c r="K21" s="137"/>
      <c r="L21" s="137"/>
      <c r="M21" s="136"/>
      <c r="N21" s="136"/>
      <c r="O21" s="138"/>
      <c r="P21" s="138"/>
      <c r="Q21" s="138"/>
      <c r="R21" s="136"/>
      <c r="S21" s="137"/>
      <c r="T21" s="136"/>
      <c r="U21" s="137"/>
      <c r="V21" s="136"/>
      <c r="W21" s="137"/>
      <c r="X21" s="136"/>
      <c r="Y21" s="137"/>
      <c r="AA21" s="139"/>
      <c r="AB21" s="140"/>
    </row>
    <row r="22" spans="1:28" s="111" customFormat="1" x14ac:dyDescent="0.4"/>
    <row r="23" spans="1:28" s="111" customFormat="1" x14ac:dyDescent="0.4"/>
    <row r="24" spans="1:28" s="111" customFormat="1" x14ac:dyDescent="0.4"/>
    <row r="25" spans="1:28" s="111" customFormat="1" x14ac:dyDescent="0.4"/>
    <row r="26" spans="1:28" s="111" customFormat="1" x14ac:dyDescent="0.4"/>
    <row r="27" spans="1:28" s="111" customFormat="1" x14ac:dyDescent="0.4"/>
    <row r="28" spans="1:28" s="111" customFormat="1" x14ac:dyDescent="0.4"/>
    <row r="29" spans="1:28" s="111" customFormat="1" x14ac:dyDescent="0.4"/>
    <row r="30" spans="1:28" s="111" customFormat="1" ht="18.75" x14ac:dyDescent="0.45">
      <c r="C30" s="135"/>
      <c r="D30" s="136"/>
      <c r="E30" s="135"/>
      <c r="F30" s="136"/>
      <c r="G30" s="137"/>
    </row>
    <row r="31" spans="1:28" s="111" customFormat="1" ht="18.75" x14ac:dyDescent="0.45">
      <c r="C31" s="135"/>
      <c r="D31" s="136"/>
      <c r="E31" s="135"/>
      <c r="F31" s="136"/>
      <c r="G31" s="137"/>
    </row>
    <row r="32" spans="1:28" s="111" customFormat="1" ht="18.75" x14ac:dyDescent="0.45">
      <c r="C32" s="135"/>
      <c r="D32" s="136"/>
      <c r="E32" s="135"/>
      <c r="F32" s="136"/>
      <c r="G32" s="137"/>
    </row>
    <row r="33" spans="3:7" s="111" customFormat="1" ht="18.75" x14ac:dyDescent="0.45">
      <c r="C33" s="135"/>
      <c r="D33" s="136"/>
      <c r="E33" s="135"/>
      <c r="F33" s="136"/>
      <c r="G33" s="137"/>
    </row>
  </sheetData>
  <sheetProtection algorithmName="SHA-512" hashValue="v260uDL5lUmZAmRW8P8exSRYWXzFok7HQQUxJbGwZkz2Qvs4Q0CKz/Fvp1i9zClLNkJ2w1FA1YT9IT3Zw5sMyA==" saltValue="o9NfvIrS3S4SMLKGivID7w==" spinCount="100000" sheet="1" objects="1" scenarios="1" selectLockedCells="1" autoFilter="0" selectUnlockedCells="1"/>
  <mergeCells count="33">
    <mergeCell ref="U15:U16"/>
    <mergeCell ref="W15:W16"/>
    <mergeCell ref="Y15:Y16"/>
    <mergeCell ref="AA15:AA16"/>
    <mergeCell ref="V7:V8"/>
    <mergeCell ref="W7:W8"/>
    <mergeCell ref="Y7:Y8"/>
    <mergeCell ref="U7:U8"/>
    <mergeCell ref="A15:A16"/>
    <mergeCell ref="C15:C16"/>
    <mergeCell ref="E15:E16"/>
    <mergeCell ref="G15:G16"/>
    <mergeCell ref="I15:L15"/>
    <mergeCell ref="O15:Q15"/>
    <mergeCell ref="S15:S16"/>
    <mergeCell ref="I7:K7"/>
    <mergeCell ref="M7:O7"/>
    <mergeCell ref="Q7:Q8"/>
    <mergeCell ref="R7:R8"/>
    <mergeCell ref="S7:S8"/>
    <mergeCell ref="G7:G8"/>
    <mergeCell ref="A1:Y1"/>
    <mergeCell ref="A2:Y2"/>
    <mergeCell ref="A3:Y3"/>
    <mergeCell ref="A4:Y4"/>
    <mergeCell ref="C6:G6"/>
    <mergeCell ref="I6:O6"/>
    <mergeCell ref="Q6:Y6"/>
    <mergeCell ref="A7:A8"/>
    <mergeCell ref="C7:C8"/>
    <mergeCell ref="D7:D8"/>
    <mergeCell ref="E7:E8"/>
    <mergeCell ref="F7:F8"/>
  </mergeCells>
  <pageMargins left="0.7" right="0.7" top="0.75" bottom="0.75" header="0.3" footer="0.3"/>
  <pageSetup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16"/>
  <sheetViews>
    <sheetView rightToLeft="1" view="pageBreakPreview" zoomScaleNormal="100" zoomScaleSheetLayoutView="100" workbookViewId="0">
      <selection activeCell="K9" sqref="K9"/>
    </sheetView>
  </sheetViews>
  <sheetFormatPr defaultRowHeight="18.75" x14ac:dyDescent="0.45"/>
  <cols>
    <col min="1" max="1" width="30.42578125" style="25" bestFit="1" customWidth="1"/>
    <col min="2" max="2" width="1" style="26" customWidth="1"/>
    <col min="3" max="3" width="14.85546875" style="26" customWidth="1"/>
    <col min="4" max="4" width="0.85546875" style="26" customWidth="1"/>
    <col min="5" max="5" width="10.85546875" style="26" bestFit="1" customWidth="1"/>
    <col min="6" max="6" width="0.85546875" style="26" customWidth="1"/>
    <col min="7" max="7" width="12.42578125" style="26" customWidth="1"/>
    <col min="8" max="8" width="0.5703125" style="26" customWidth="1"/>
    <col min="9" max="9" width="9.140625" style="26" customWidth="1"/>
    <col min="10" max="10" width="0.5703125" style="26" customWidth="1"/>
    <col min="11" max="11" width="14.5703125" style="26" customWidth="1"/>
    <col min="12" max="12" width="0.85546875" style="26" customWidth="1"/>
    <col min="13" max="13" width="11.5703125" style="26" customWidth="1"/>
    <col min="14" max="14" width="0.85546875" style="26" customWidth="1"/>
    <col min="15" max="15" width="12" style="26" bestFit="1" customWidth="1"/>
    <col min="16" max="16" width="1" style="26" customWidth="1"/>
    <col min="17" max="17" width="8.7109375" style="26" bestFit="1" customWidth="1"/>
    <col min="18" max="16384" width="9.140625" style="26"/>
  </cols>
  <sheetData>
    <row r="2" spans="1:25" ht="21" x14ac:dyDescent="0.55000000000000004">
      <c r="A2" s="248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</row>
    <row r="3" spans="1:25" ht="21" x14ac:dyDescent="0.55000000000000004">
      <c r="A3" s="248" t="s">
        <v>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25" ht="18.75" customHeight="1" x14ac:dyDescent="0.55000000000000004">
      <c r="A4" s="248" t="s">
        <v>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</row>
    <row r="5" spans="1:25" ht="24.75" customHeight="1" x14ac:dyDescent="0.55000000000000004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</row>
    <row r="6" spans="1:25" ht="21" customHeight="1" x14ac:dyDescent="0.45">
      <c r="A6" s="249" t="s">
        <v>187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</row>
    <row r="7" spans="1:25" ht="19.5" x14ac:dyDescent="0.45">
      <c r="A7" s="247" t="s">
        <v>3</v>
      </c>
      <c r="B7" s="11"/>
      <c r="C7" s="245" t="s">
        <v>4</v>
      </c>
      <c r="D7" s="245" t="s">
        <v>4</v>
      </c>
      <c r="E7" s="245" t="s">
        <v>4</v>
      </c>
      <c r="F7" s="245" t="s">
        <v>4</v>
      </c>
      <c r="G7" s="245" t="s">
        <v>4</v>
      </c>
      <c r="H7" s="246" t="s">
        <v>4</v>
      </c>
      <c r="I7" s="245" t="s">
        <v>4</v>
      </c>
      <c r="J7" s="21"/>
      <c r="K7" s="245" t="s">
        <v>6</v>
      </c>
      <c r="L7" s="245" t="s">
        <v>6</v>
      </c>
      <c r="M7" s="245" t="s">
        <v>6</v>
      </c>
      <c r="N7" s="245" t="s">
        <v>6</v>
      </c>
      <c r="O7" s="245" t="s">
        <v>6</v>
      </c>
      <c r="P7" s="246" t="s">
        <v>6</v>
      </c>
      <c r="Q7" s="245" t="s">
        <v>6</v>
      </c>
    </row>
    <row r="8" spans="1:25" ht="19.5" x14ac:dyDescent="0.45">
      <c r="A8" s="247" t="s">
        <v>3</v>
      </c>
      <c r="B8" s="11"/>
      <c r="C8" s="38" t="s">
        <v>32</v>
      </c>
      <c r="D8" s="11"/>
      <c r="E8" s="38" t="s">
        <v>33</v>
      </c>
      <c r="F8" s="11"/>
      <c r="G8" s="38" t="s">
        <v>34</v>
      </c>
      <c r="H8" s="11"/>
      <c r="I8" s="22" t="s">
        <v>35</v>
      </c>
      <c r="J8" s="21"/>
      <c r="K8" s="22" t="s">
        <v>32</v>
      </c>
      <c r="L8" s="11"/>
      <c r="M8" s="22" t="s">
        <v>33</v>
      </c>
      <c r="N8" s="21"/>
      <c r="O8" s="22" t="s">
        <v>34</v>
      </c>
      <c r="P8" s="11"/>
      <c r="Q8" s="38" t="s">
        <v>35</v>
      </c>
      <c r="U8" s="39"/>
    </row>
    <row r="9" spans="1:25" ht="19.5" x14ac:dyDescent="0.5">
      <c r="A9" s="6" t="s">
        <v>36</v>
      </c>
      <c r="B9" s="11"/>
      <c r="C9" s="8">
        <v>15000000</v>
      </c>
      <c r="D9" s="12"/>
      <c r="E9" s="8">
        <v>4433</v>
      </c>
      <c r="F9" s="11"/>
      <c r="G9" s="26" t="s">
        <v>37</v>
      </c>
      <c r="H9" s="11"/>
      <c r="I9" s="40">
        <v>0.182086747039932</v>
      </c>
      <c r="J9" s="11"/>
      <c r="K9" s="8">
        <v>15000000</v>
      </c>
      <c r="L9" s="12"/>
      <c r="M9" s="8">
        <v>4433</v>
      </c>
      <c r="N9" s="11"/>
      <c r="O9" s="7" t="s">
        <v>37</v>
      </c>
      <c r="P9" s="11"/>
      <c r="Q9" s="8" t="s">
        <v>166</v>
      </c>
      <c r="U9" s="39"/>
    </row>
    <row r="10" spans="1:25" ht="19.5" x14ac:dyDescent="0.5">
      <c r="A10" s="6" t="s">
        <v>38</v>
      </c>
      <c r="B10" s="7"/>
      <c r="C10" s="41">
        <v>32085561</v>
      </c>
      <c r="D10" s="8"/>
      <c r="E10" s="41">
        <v>2103</v>
      </c>
      <c r="F10" s="7"/>
      <c r="G10" s="26" t="s">
        <v>39</v>
      </c>
      <c r="H10" s="7"/>
      <c r="I10" s="40">
        <v>0.24187411793243299</v>
      </c>
      <c r="J10" s="7"/>
      <c r="K10" s="8">
        <v>32085561</v>
      </c>
      <c r="L10" s="8"/>
      <c r="M10" s="8">
        <v>2103</v>
      </c>
      <c r="N10" s="7"/>
      <c r="O10" s="7" t="s">
        <v>39</v>
      </c>
      <c r="P10" s="7"/>
      <c r="Q10" s="8" t="s">
        <v>166</v>
      </c>
    </row>
    <row r="11" spans="1:25" ht="19.5" x14ac:dyDescent="0.5">
      <c r="A11" s="6" t="s">
        <v>40</v>
      </c>
      <c r="C11" s="41">
        <v>4000000</v>
      </c>
      <c r="D11" s="41"/>
      <c r="E11" s="41">
        <v>15741</v>
      </c>
      <c r="G11" s="26" t="s">
        <v>41</v>
      </c>
      <c r="I11" s="42">
        <v>0.30150383398490199</v>
      </c>
      <c r="K11" s="41">
        <v>4000000</v>
      </c>
      <c r="L11" s="41"/>
      <c r="M11" s="41">
        <v>15741</v>
      </c>
      <c r="O11" s="26" t="s">
        <v>41</v>
      </c>
      <c r="Q11" s="43">
        <v>0.30150383398490199</v>
      </c>
    </row>
    <row r="12" spans="1:25" ht="19.5" x14ac:dyDescent="0.5">
      <c r="A12" s="6" t="s">
        <v>42</v>
      </c>
      <c r="C12" s="41">
        <v>20000000</v>
      </c>
      <c r="D12" s="41"/>
      <c r="E12" s="41">
        <v>3597</v>
      </c>
      <c r="G12" s="26" t="s">
        <v>43</v>
      </c>
      <c r="I12" s="42">
        <v>0.20853517438667499</v>
      </c>
      <c r="K12" s="41">
        <v>20000000</v>
      </c>
      <c r="L12" s="41"/>
      <c r="M12" s="41">
        <v>3597</v>
      </c>
      <c r="O12" s="26" t="s">
        <v>43</v>
      </c>
      <c r="Q12" s="43">
        <v>0.20853517438667499</v>
      </c>
    </row>
    <row r="13" spans="1:25" ht="19.5" x14ac:dyDescent="0.5">
      <c r="A13" s="6" t="s">
        <v>44</v>
      </c>
      <c r="C13" s="41">
        <v>5000000</v>
      </c>
      <c r="D13" s="41"/>
      <c r="E13" s="41">
        <v>17252</v>
      </c>
      <c r="G13" s="26" t="s">
        <v>45</v>
      </c>
      <c r="I13" s="42">
        <v>0.24269507702024101</v>
      </c>
      <c r="K13" s="41">
        <v>5000000</v>
      </c>
      <c r="L13" s="41"/>
      <c r="M13" s="41">
        <v>17252</v>
      </c>
      <c r="O13" s="26" t="s">
        <v>45</v>
      </c>
      <c r="Q13" s="43">
        <v>0.24269507702024101</v>
      </c>
      <c r="U13" s="44"/>
    </row>
    <row r="14" spans="1:25" ht="19.5" x14ac:dyDescent="0.5">
      <c r="A14" s="6" t="s">
        <v>46</v>
      </c>
      <c r="C14" s="41">
        <v>20000000</v>
      </c>
      <c r="D14" s="41"/>
      <c r="E14" s="41">
        <v>3216</v>
      </c>
      <c r="G14" s="26" t="s">
        <v>47</v>
      </c>
      <c r="I14" s="45">
        <v>0.15458940482125899</v>
      </c>
      <c r="K14" s="46">
        <v>20000000</v>
      </c>
      <c r="L14" s="41"/>
      <c r="M14" s="46">
        <v>3216</v>
      </c>
      <c r="O14" s="44" t="s">
        <v>47</v>
      </c>
      <c r="Q14" s="47">
        <v>0.15458940482125899</v>
      </c>
    </row>
    <row r="15" spans="1:25" ht="19.5" x14ac:dyDescent="0.5">
      <c r="A15" s="6" t="s">
        <v>48</v>
      </c>
      <c r="C15" s="41">
        <v>40000000</v>
      </c>
      <c r="D15" s="41"/>
      <c r="E15" s="41">
        <v>1506</v>
      </c>
      <c r="G15" s="26" t="s">
        <v>49</v>
      </c>
      <c r="I15" s="42">
        <v>8.4810916580003504E-2</v>
      </c>
      <c r="K15" s="41">
        <v>40000000</v>
      </c>
      <c r="L15" s="41"/>
      <c r="M15" s="41">
        <v>1506</v>
      </c>
      <c r="O15" s="26" t="s">
        <v>49</v>
      </c>
      <c r="Q15" s="43">
        <v>8.4810916580003504E-2</v>
      </c>
    </row>
    <row r="16" spans="1:25" x14ac:dyDescent="0.45">
      <c r="K16" s="41"/>
      <c r="L16" s="41"/>
      <c r="M16" s="41"/>
    </row>
  </sheetData>
  <sheetProtection algorithmName="SHA-512" hashValue="/ZdfxvLFRGTzKgcFWE4NKDGYmx592K0IIT5Q7oyGRgTCbj81+t8/UYrwlJn6ebzkhlCZUDyqJV20JLOXhEjpEA==" saltValue="MkN6v6TORlbZiaXpHjoxJA==" spinCount="100000" sheet="1" objects="1" scenarios="1" selectLockedCells="1" autoFilter="0" selectUnlockedCells="1"/>
  <mergeCells count="8">
    <mergeCell ref="K7:Q7"/>
    <mergeCell ref="A7:A8"/>
    <mergeCell ref="C7:I7"/>
    <mergeCell ref="A2:Q2"/>
    <mergeCell ref="A3:Q3"/>
    <mergeCell ref="A4:Q4"/>
    <mergeCell ref="A5:Q5"/>
    <mergeCell ref="A6:Y6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N20"/>
  <sheetViews>
    <sheetView rightToLeft="1" view="pageBreakPreview" zoomScale="84" zoomScaleNormal="100" zoomScaleSheetLayoutView="84" workbookViewId="0">
      <selection sqref="A1:XFD1048576"/>
    </sheetView>
  </sheetViews>
  <sheetFormatPr defaultRowHeight="18.75" x14ac:dyDescent="0.45"/>
  <cols>
    <col min="1" max="1" width="28.140625" style="94" bestFit="1" customWidth="1"/>
    <col min="2" max="2" width="1" style="141" customWidth="1"/>
    <col min="3" max="3" width="9.42578125" style="141" customWidth="1"/>
    <col min="4" max="4" width="1" style="141" customWidth="1"/>
    <col min="5" max="5" width="13.42578125" style="141" customWidth="1"/>
    <col min="6" max="6" width="1" style="141" customWidth="1"/>
    <col min="7" max="7" width="11" style="141" bestFit="1" customWidth="1"/>
    <col min="8" max="8" width="1" style="141" customWidth="1"/>
    <col min="9" max="9" width="12" style="141" customWidth="1"/>
    <col min="10" max="10" width="1" style="141" customWidth="1"/>
    <col min="11" max="11" width="8.140625" style="141" customWidth="1"/>
    <col min="12" max="12" width="0.42578125" style="141" customWidth="1"/>
    <col min="13" max="13" width="8.7109375" style="141" customWidth="1"/>
    <col min="14" max="14" width="0.85546875" style="141" customWidth="1"/>
    <col min="15" max="15" width="11.7109375" style="141" customWidth="1"/>
    <col min="16" max="16" width="1" style="141" customWidth="1"/>
    <col min="17" max="17" width="20" style="141" customWidth="1"/>
    <col min="18" max="18" width="1" style="141" customWidth="1"/>
    <col min="19" max="19" width="19.42578125" style="141" bestFit="1" customWidth="1"/>
    <col min="20" max="20" width="1" style="141" customWidth="1"/>
    <col min="21" max="21" width="4.5703125" style="141" bestFit="1" customWidth="1"/>
    <col min="22" max="22" width="1" style="141" customWidth="1"/>
    <col min="23" max="23" width="11.42578125" style="141" bestFit="1" customWidth="1"/>
    <col min="24" max="24" width="1" style="141" customWidth="1"/>
    <col min="25" max="25" width="4.5703125" style="141" bestFit="1" customWidth="1"/>
    <col min="26" max="26" width="1" style="141" customWidth="1"/>
    <col min="27" max="27" width="9.28515625" style="141" bestFit="1" customWidth="1"/>
    <col min="28" max="28" width="1" style="141" customWidth="1"/>
    <col min="29" max="29" width="11" style="141" customWidth="1"/>
    <col min="30" max="30" width="0.5703125" style="141" customWidth="1"/>
    <col min="31" max="31" width="15.42578125" style="141" customWidth="1"/>
    <col min="32" max="32" width="0.5703125" style="141" customWidth="1"/>
    <col min="33" max="33" width="19" style="141" customWidth="1"/>
    <col min="34" max="34" width="1" style="141" customWidth="1"/>
    <col min="35" max="35" width="18" style="141" customWidth="1"/>
    <col min="36" max="36" width="1" style="141" customWidth="1"/>
    <col min="37" max="37" width="12.7109375" style="141" customWidth="1"/>
    <col min="38" max="38" width="1" style="141" customWidth="1"/>
    <col min="39" max="39" width="9.140625" style="141" customWidth="1"/>
    <col min="40" max="40" width="9.140625" style="141"/>
    <col min="41" max="41" width="20.5703125" style="141" bestFit="1" customWidth="1"/>
    <col min="42" max="16384" width="9.140625" style="141"/>
  </cols>
  <sheetData>
    <row r="2" spans="1:40" ht="21" x14ac:dyDescent="0.55000000000000004">
      <c r="A2" s="228" t="s">
        <v>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</row>
    <row r="3" spans="1:40" ht="21" x14ac:dyDescent="0.55000000000000004">
      <c r="A3" s="228" t="s">
        <v>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</row>
    <row r="4" spans="1:40" ht="21" x14ac:dyDescent="0.55000000000000004">
      <c r="A4" s="228" t="s">
        <v>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</row>
    <row r="5" spans="1:40" s="110" customFormat="1" ht="22.5" x14ac:dyDescent="0.4">
      <c r="A5" s="234" t="s">
        <v>190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</row>
    <row r="6" spans="1:40" ht="19.5" x14ac:dyDescent="0.45">
      <c r="A6" s="255" t="s">
        <v>50</v>
      </c>
      <c r="B6" s="255" t="s">
        <v>50</v>
      </c>
      <c r="C6" s="256" t="s">
        <v>50</v>
      </c>
      <c r="D6" s="256" t="s">
        <v>50</v>
      </c>
      <c r="E6" s="256" t="s">
        <v>50</v>
      </c>
      <c r="F6" s="256" t="s">
        <v>50</v>
      </c>
      <c r="G6" s="256" t="s">
        <v>50</v>
      </c>
      <c r="H6" s="255" t="s">
        <v>50</v>
      </c>
      <c r="I6" s="256" t="s">
        <v>50</v>
      </c>
      <c r="J6" s="255" t="s">
        <v>50</v>
      </c>
      <c r="K6" s="256" t="s">
        <v>50</v>
      </c>
      <c r="L6" s="256" t="s">
        <v>50</v>
      </c>
      <c r="M6" s="256" t="s">
        <v>50</v>
      </c>
      <c r="N6" s="142"/>
      <c r="O6" s="231" t="s">
        <v>4</v>
      </c>
      <c r="P6" s="252" t="s">
        <v>4</v>
      </c>
      <c r="Q6" s="231" t="s">
        <v>4</v>
      </c>
      <c r="R6" s="231" t="s">
        <v>4</v>
      </c>
      <c r="S6" s="231" t="s">
        <v>4</v>
      </c>
      <c r="T6" s="143"/>
      <c r="U6" s="231" t="s">
        <v>5</v>
      </c>
      <c r="V6" s="231" t="s">
        <v>5</v>
      </c>
      <c r="W6" s="231" t="s">
        <v>5</v>
      </c>
      <c r="X6" s="231" t="s">
        <v>5</v>
      </c>
      <c r="Y6" s="231" t="s">
        <v>5</v>
      </c>
      <c r="Z6" s="231" t="s">
        <v>5</v>
      </c>
      <c r="AA6" s="231" t="s">
        <v>5</v>
      </c>
      <c r="AB6" s="102"/>
      <c r="AC6" s="231" t="s">
        <v>6</v>
      </c>
      <c r="AD6" s="231" t="s">
        <v>6</v>
      </c>
      <c r="AE6" s="231" t="s">
        <v>6</v>
      </c>
      <c r="AF6" s="231" t="s">
        <v>6</v>
      </c>
      <c r="AG6" s="231" t="s">
        <v>6</v>
      </c>
      <c r="AH6" s="231" t="s">
        <v>6</v>
      </c>
      <c r="AI6" s="231" t="s">
        <v>6</v>
      </c>
      <c r="AJ6" s="231" t="s">
        <v>6</v>
      </c>
      <c r="AK6" s="231" t="s">
        <v>6</v>
      </c>
    </row>
    <row r="7" spans="1:40" s="147" customFormat="1" x14ac:dyDescent="0.45">
      <c r="A7" s="257" t="s">
        <v>51</v>
      </c>
      <c r="B7" s="144"/>
      <c r="C7" s="257" t="s">
        <v>52</v>
      </c>
      <c r="D7" s="144"/>
      <c r="E7" s="257" t="s">
        <v>53</v>
      </c>
      <c r="F7" s="144"/>
      <c r="G7" s="257" t="s">
        <v>54</v>
      </c>
      <c r="H7" s="144"/>
      <c r="I7" s="253" t="s">
        <v>55</v>
      </c>
      <c r="J7" s="144"/>
      <c r="K7" s="253" t="s">
        <v>56</v>
      </c>
      <c r="L7" s="144"/>
      <c r="M7" s="254" t="s">
        <v>35</v>
      </c>
      <c r="N7" s="145"/>
      <c r="O7" s="251" t="s">
        <v>7</v>
      </c>
      <c r="P7" s="146"/>
      <c r="Q7" s="250" t="s">
        <v>8</v>
      </c>
      <c r="R7" s="146"/>
      <c r="S7" s="250" t="s">
        <v>9</v>
      </c>
      <c r="T7" s="146"/>
      <c r="U7" s="251" t="s">
        <v>10</v>
      </c>
      <c r="V7" s="251" t="s">
        <v>10</v>
      </c>
      <c r="W7" s="251" t="s">
        <v>10</v>
      </c>
      <c r="X7" s="146"/>
      <c r="Y7" s="251" t="s">
        <v>11</v>
      </c>
      <c r="Z7" s="251" t="s">
        <v>11</v>
      </c>
      <c r="AA7" s="251" t="s">
        <v>11</v>
      </c>
      <c r="AB7" s="146"/>
      <c r="AC7" s="250" t="s">
        <v>7</v>
      </c>
      <c r="AD7" s="146"/>
      <c r="AE7" s="250" t="s">
        <v>57</v>
      </c>
      <c r="AF7" s="146"/>
      <c r="AG7" s="250" t="s">
        <v>8</v>
      </c>
      <c r="AH7" s="146"/>
      <c r="AI7" s="250" t="s">
        <v>9</v>
      </c>
      <c r="AJ7" s="146"/>
      <c r="AK7" s="257" t="s">
        <v>13</v>
      </c>
    </row>
    <row r="8" spans="1:40" s="147" customFormat="1" ht="39" x14ac:dyDescent="0.45">
      <c r="A8" s="253" t="s">
        <v>51</v>
      </c>
      <c r="B8" s="144"/>
      <c r="C8" s="253" t="s">
        <v>52</v>
      </c>
      <c r="D8" s="144"/>
      <c r="E8" s="253" t="s">
        <v>53</v>
      </c>
      <c r="F8" s="144"/>
      <c r="G8" s="253" t="s">
        <v>54</v>
      </c>
      <c r="H8" s="144"/>
      <c r="I8" s="253" t="s">
        <v>55</v>
      </c>
      <c r="J8" s="144"/>
      <c r="K8" s="253" t="s">
        <v>56</v>
      </c>
      <c r="L8" s="144"/>
      <c r="M8" s="253" t="s">
        <v>35</v>
      </c>
      <c r="N8" s="145"/>
      <c r="O8" s="251" t="s">
        <v>7</v>
      </c>
      <c r="P8" s="146"/>
      <c r="Q8" s="251" t="s">
        <v>8</v>
      </c>
      <c r="R8" s="146"/>
      <c r="S8" s="251" t="s">
        <v>9</v>
      </c>
      <c r="T8" s="146"/>
      <c r="U8" s="148" t="s">
        <v>7</v>
      </c>
      <c r="V8" s="146"/>
      <c r="W8" s="148" t="s">
        <v>8</v>
      </c>
      <c r="X8" s="146"/>
      <c r="Y8" s="148" t="s">
        <v>7</v>
      </c>
      <c r="Z8" s="146"/>
      <c r="AA8" s="148" t="s">
        <v>14</v>
      </c>
      <c r="AB8" s="146"/>
      <c r="AC8" s="251" t="s">
        <v>7</v>
      </c>
      <c r="AD8" s="146"/>
      <c r="AE8" s="251" t="s">
        <v>57</v>
      </c>
      <c r="AF8" s="146"/>
      <c r="AG8" s="251" t="s">
        <v>8</v>
      </c>
      <c r="AH8" s="146"/>
      <c r="AI8" s="251" t="s">
        <v>9</v>
      </c>
      <c r="AJ8" s="146"/>
      <c r="AK8" s="253" t="s">
        <v>13</v>
      </c>
    </row>
    <row r="9" spans="1:40" ht="19.5" x14ac:dyDescent="0.5">
      <c r="A9" s="98" t="s">
        <v>58</v>
      </c>
      <c r="B9" s="102"/>
      <c r="C9" s="102" t="s">
        <v>59</v>
      </c>
      <c r="D9" s="102"/>
      <c r="E9" s="102" t="s">
        <v>59</v>
      </c>
      <c r="F9" s="102"/>
      <c r="G9" s="102" t="s">
        <v>60</v>
      </c>
      <c r="H9" s="102"/>
      <c r="I9" s="142" t="s">
        <v>61</v>
      </c>
      <c r="J9" s="142"/>
      <c r="K9" s="99">
        <v>0</v>
      </c>
      <c r="L9" s="99"/>
      <c r="M9" s="149">
        <v>0</v>
      </c>
      <c r="N9" s="105"/>
      <c r="O9" s="99">
        <v>71600</v>
      </c>
      <c r="P9" s="99"/>
      <c r="Q9" s="99">
        <v>50014503485</v>
      </c>
      <c r="R9" s="99"/>
      <c r="S9" s="99">
        <v>51075908813</v>
      </c>
      <c r="T9" s="99"/>
      <c r="U9" s="99">
        <v>0</v>
      </c>
      <c r="V9" s="99"/>
      <c r="W9" s="99">
        <v>0</v>
      </c>
      <c r="X9" s="99"/>
      <c r="Y9" s="99">
        <v>0</v>
      </c>
      <c r="Z9" s="99"/>
      <c r="AA9" s="99">
        <v>0</v>
      </c>
      <c r="AB9" s="99"/>
      <c r="AC9" s="99">
        <v>71600</v>
      </c>
      <c r="AD9" s="99"/>
      <c r="AE9" s="99">
        <v>723000</v>
      </c>
      <c r="AF9" s="99"/>
      <c r="AG9" s="99">
        <v>50014503485</v>
      </c>
      <c r="AH9" s="99"/>
      <c r="AI9" s="99">
        <v>51757417267</v>
      </c>
      <c r="AJ9" s="102"/>
      <c r="AK9" s="150">
        <v>0.38</v>
      </c>
      <c r="AM9" s="151"/>
      <c r="AN9" s="151"/>
    </row>
    <row r="10" spans="1:40" ht="19.5" x14ac:dyDescent="0.5">
      <c r="A10" s="98" t="s">
        <v>62</v>
      </c>
      <c r="B10" s="102"/>
      <c r="C10" s="102" t="s">
        <v>59</v>
      </c>
      <c r="D10" s="102"/>
      <c r="E10" s="102" t="s">
        <v>59</v>
      </c>
      <c r="F10" s="102"/>
      <c r="G10" s="102" t="s">
        <v>63</v>
      </c>
      <c r="H10" s="102"/>
      <c r="I10" s="102" t="s">
        <v>64</v>
      </c>
      <c r="J10" s="102"/>
      <c r="K10" s="99">
        <v>0</v>
      </c>
      <c r="L10" s="99"/>
      <c r="M10" s="99">
        <v>0</v>
      </c>
      <c r="N10" s="99"/>
      <c r="O10" s="99">
        <v>3000</v>
      </c>
      <c r="P10" s="99"/>
      <c r="Q10" s="99">
        <v>2657731625</v>
      </c>
      <c r="R10" s="99"/>
      <c r="S10" s="99">
        <v>2699210679</v>
      </c>
      <c r="T10" s="99"/>
      <c r="U10" s="99">
        <v>0</v>
      </c>
      <c r="V10" s="99"/>
      <c r="W10" s="99">
        <v>0</v>
      </c>
      <c r="X10" s="99"/>
      <c r="Y10" s="99">
        <v>0</v>
      </c>
      <c r="Z10" s="99"/>
      <c r="AA10" s="99">
        <v>0</v>
      </c>
      <c r="AB10" s="99"/>
      <c r="AC10" s="100">
        <v>3000</v>
      </c>
      <c r="AD10" s="100"/>
      <c r="AE10" s="100">
        <v>916200</v>
      </c>
      <c r="AF10" s="100"/>
      <c r="AG10" s="100">
        <v>2657731625</v>
      </c>
      <c r="AH10" s="100"/>
      <c r="AI10" s="100">
        <v>2748101816</v>
      </c>
      <c r="AJ10" s="62"/>
      <c r="AK10" s="152">
        <v>0.02</v>
      </c>
      <c r="AM10" s="151"/>
      <c r="AN10" s="153"/>
    </row>
    <row r="11" spans="1:40" ht="19.5" x14ac:dyDescent="0.5">
      <c r="A11" s="98" t="s">
        <v>65</v>
      </c>
      <c r="B11" s="102"/>
      <c r="C11" s="102" t="s">
        <v>59</v>
      </c>
      <c r="D11" s="102"/>
      <c r="E11" s="102" t="s">
        <v>59</v>
      </c>
      <c r="F11" s="102"/>
      <c r="G11" s="102" t="s">
        <v>66</v>
      </c>
      <c r="H11" s="102"/>
      <c r="I11" s="102" t="s">
        <v>39</v>
      </c>
      <c r="J11" s="102"/>
      <c r="K11" s="99">
        <v>16</v>
      </c>
      <c r="L11" s="99"/>
      <c r="M11" s="99">
        <v>16</v>
      </c>
      <c r="N11" s="99"/>
      <c r="O11" s="99">
        <v>1386965</v>
      </c>
      <c r="P11" s="99"/>
      <c r="Q11" s="99">
        <v>1300799350842</v>
      </c>
      <c r="R11" s="99"/>
      <c r="S11" s="99">
        <v>1329370231285</v>
      </c>
      <c r="T11" s="99"/>
      <c r="U11" s="99">
        <v>0</v>
      </c>
      <c r="V11" s="99"/>
      <c r="W11" s="99">
        <v>0</v>
      </c>
      <c r="X11" s="99"/>
      <c r="Y11" s="99">
        <v>0</v>
      </c>
      <c r="Z11" s="99"/>
      <c r="AA11" s="99">
        <v>0</v>
      </c>
      <c r="AB11" s="99"/>
      <c r="AC11" s="99">
        <v>1386965</v>
      </c>
      <c r="AD11" s="99"/>
      <c r="AE11" s="99">
        <v>966402</v>
      </c>
      <c r="AF11" s="99"/>
      <c r="AG11" s="99">
        <v>1300799350842</v>
      </c>
      <c r="AH11" s="99"/>
      <c r="AI11" s="99">
        <v>1340122808637</v>
      </c>
      <c r="AJ11" s="102"/>
      <c r="AK11" s="150">
        <v>9.8000000000000007</v>
      </c>
      <c r="AM11" s="151"/>
      <c r="AN11" s="151"/>
    </row>
    <row r="12" spans="1:40" ht="19.5" x14ac:dyDescent="0.5">
      <c r="A12" s="98" t="s">
        <v>67</v>
      </c>
      <c r="B12" s="102"/>
      <c r="C12" s="102" t="s">
        <v>59</v>
      </c>
      <c r="D12" s="102"/>
      <c r="E12" s="102" t="s">
        <v>59</v>
      </c>
      <c r="F12" s="102"/>
      <c r="G12" s="102" t="s">
        <v>68</v>
      </c>
      <c r="H12" s="102"/>
      <c r="I12" s="102" t="s">
        <v>69</v>
      </c>
      <c r="J12" s="102"/>
      <c r="K12" s="99">
        <v>18</v>
      </c>
      <c r="L12" s="99"/>
      <c r="M12" s="99">
        <v>18</v>
      </c>
      <c r="N12" s="99"/>
      <c r="O12" s="99">
        <v>2117259</v>
      </c>
      <c r="P12" s="99"/>
      <c r="Q12" s="99">
        <v>2000326290212</v>
      </c>
      <c r="R12" s="99"/>
      <c r="S12" s="99">
        <v>2023084972121</v>
      </c>
      <c r="T12" s="99"/>
      <c r="U12" s="99">
        <v>0</v>
      </c>
      <c r="V12" s="99"/>
      <c r="W12" s="99">
        <v>0</v>
      </c>
      <c r="X12" s="99"/>
      <c r="Y12" s="99">
        <v>0</v>
      </c>
      <c r="Z12" s="99"/>
      <c r="AA12" s="99">
        <v>0</v>
      </c>
      <c r="AB12" s="99"/>
      <c r="AC12" s="99">
        <v>2117259</v>
      </c>
      <c r="AD12" s="99"/>
      <c r="AE12" s="99">
        <v>962340</v>
      </c>
      <c r="AF12" s="99"/>
      <c r="AG12" s="99">
        <v>2000326290212</v>
      </c>
      <c r="AH12" s="99"/>
      <c r="AI12" s="99">
        <v>2037153725011</v>
      </c>
      <c r="AJ12" s="102"/>
      <c r="AK12" s="150">
        <v>14.9</v>
      </c>
      <c r="AM12" s="151"/>
      <c r="AN12" s="151"/>
    </row>
    <row r="13" spans="1:40" ht="19.5" x14ac:dyDescent="0.5">
      <c r="A13" s="98" t="s">
        <v>70</v>
      </c>
      <c r="B13" s="102"/>
      <c r="C13" s="102" t="s">
        <v>59</v>
      </c>
      <c r="D13" s="102"/>
      <c r="E13" s="102" t="s">
        <v>59</v>
      </c>
      <c r="F13" s="102"/>
      <c r="G13" s="102" t="s">
        <v>71</v>
      </c>
      <c r="H13" s="102"/>
      <c r="I13" s="102" t="s">
        <v>72</v>
      </c>
      <c r="J13" s="102"/>
      <c r="K13" s="99">
        <v>23</v>
      </c>
      <c r="L13" s="99"/>
      <c r="M13" s="99">
        <v>23</v>
      </c>
      <c r="N13" s="99"/>
      <c r="O13" s="99">
        <v>1500000</v>
      </c>
      <c r="P13" s="99"/>
      <c r="Q13" s="99">
        <v>1500160000000</v>
      </c>
      <c r="R13" s="99"/>
      <c r="S13" s="99">
        <v>1499728125000</v>
      </c>
      <c r="T13" s="99"/>
      <c r="U13" s="99">
        <v>0</v>
      </c>
      <c r="V13" s="99"/>
      <c r="W13" s="99">
        <v>0</v>
      </c>
      <c r="X13" s="99"/>
      <c r="Y13" s="99">
        <v>0</v>
      </c>
      <c r="Z13" s="99"/>
      <c r="AA13" s="99">
        <v>0</v>
      </c>
      <c r="AB13" s="99"/>
      <c r="AC13" s="99">
        <v>1500000</v>
      </c>
      <c r="AD13" s="99"/>
      <c r="AE13" s="99">
        <v>1000000</v>
      </c>
      <c r="AF13" s="99"/>
      <c r="AG13" s="99">
        <v>1500160000000</v>
      </c>
      <c r="AH13" s="99"/>
      <c r="AI13" s="99">
        <v>1499728125000</v>
      </c>
      <c r="AJ13" s="102"/>
      <c r="AK13" s="150">
        <v>10.97</v>
      </c>
      <c r="AM13" s="151"/>
      <c r="AN13" s="151"/>
    </row>
    <row r="14" spans="1:40" ht="19.5" x14ac:dyDescent="0.5">
      <c r="A14" s="98" t="s">
        <v>73</v>
      </c>
      <c r="B14" s="102"/>
      <c r="C14" s="102" t="s">
        <v>59</v>
      </c>
      <c r="D14" s="102"/>
      <c r="E14" s="102" t="s">
        <v>59</v>
      </c>
      <c r="F14" s="102"/>
      <c r="G14" s="102" t="s">
        <v>74</v>
      </c>
      <c r="H14" s="102"/>
      <c r="I14" s="102" t="s">
        <v>75</v>
      </c>
      <c r="J14" s="102"/>
      <c r="K14" s="99">
        <v>20.5</v>
      </c>
      <c r="L14" s="99"/>
      <c r="M14" s="99">
        <v>20.5</v>
      </c>
      <c r="N14" s="99"/>
      <c r="O14" s="99">
        <v>2100000</v>
      </c>
      <c r="P14" s="99"/>
      <c r="Q14" s="99">
        <v>2003959482000</v>
      </c>
      <c r="R14" s="99"/>
      <c r="S14" s="99">
        <v>2034938500533</v>
      </c>
      <c r="T14" s="99"/>
      <c r="U14" s="99">
        <v>0</v>
      </c>
      <c r="V14" s="99"/>
      <c r="W14" s="99">
        <v>0</v>
      </c>
      <c r="X14" s="99"/>
      <c r="Y14" s="99">
        <v>0</v>
      </c>
      <c r="Z14" s="99"/>
      <c r="AA14" s="99">
        <v>0</v>
      </c>
      <c r="AB14" s="99"/>
      <c r="AC14" s="99">
        <v>2100000</v>
      </c>
      <c r="AD14" s="99"/>
      <c r="AE14" s="99">
        <v>973320</v>
      </c>
      <c r="AF14" s="99"/>
      <c r="AG14" s="99">
        <v>2003959482000</v>
      </c>
      <c r="AH14" s="99"/>
      <c r="AI14" s="99">
        <v>2043601530075</v>
      </c>
      <c r="AJ14" s="102"/>
      <c r="AK14" s="150">
        <v>14.95</v>
      </c>
      <c r="AM14" s="151"/>
      <c r="AN14" s="151"/>
    </row>
    <row r="15" spans="1:40" ht="19.5" x14ac:dyDescent="0.5">
      <c r="A15" s="98" t="s">
        <v>76</v>
      </c>
      <c r="B15" s="102"/>
      <c r="C15" s="102" t="s">
        <v>59</v>
      </c>
      <c r="D15" s="102"/>
      <c r="E15" s="102" t="s">
        <v>59</v>
      </c>
      <c r="F15" s="102"/>
      <c r="G15" s="102" t="s">
        <v>77</v>
      </c>
      <c r="H15" s="102"/>
      <c r="I15" s="102" t="s">
        <v>78</v>
      </c>
      <c r="J15" s="102"/>
      <c r="K15" s="99">
        <v>17</v>
      </c>
      <c r="L15" s="99"/>
      <c r="M15" s="99">
        <v>17</v>
      </c>
      <c r="N15" s="99"/>
      <c r="O15" s="99">
        <v>205000</v>
      </c>
      <c r="P15" s="99"/>
      <c r="Q15" s="99">
        <v>197126159608</v>
      </c>
      <c r="R15" s="99"/>
      <c r="S15" s="99">
        <v>198090029673</v>
      </c>
      <c r="T15" s="99"/>
      <c r="U15" s="99">
        <v>0</v>
      </c>
      <c r="V15" s="99"/>
      <c r="W15" s="99">
        <v>0</v>
      </c>
      <c r="X15" s="99"/>
      <c r="Y15" s="99">
        <v>0</v>
      </c>
      <c r="Z15" s="99"/>
      <c r="AA15" s="99">
        <v>0</v>
      </c>
      <c r="AB15" s="99"/>
      <c r="AC15" s="99">
        <v>205000</v>
      </c>
      <c r="AD15" s="99"/>
      <c r="AE15" s="99">
        <v>975782</v>
      </c>
      <c r="AF15" s="99"/>
      <c r="AG15" s="99">
        <v>197126159608</v>
      </c>
      <c r="AH15" s="99"/>
      <c r="AI15" s="99">
        <v>199999053600</v>
      </c>
      <c r="AJ15" s="102"/>
      <c r="AK15" s="150">
        <v>1.46</v>
      </c>
      <c r="AM15" s="151"/>
      <c r="AN15" s="151"/>
    </row>
    <row r="16" spans="1:40" ht="19.5" x14ac:dyDescent="0.5">
      <c r="A16" s="98" t="s">
        <v>79</v>
      </c>
      <c r="B16" s="102"/>
      <c r="C16" s="102" t="s">
        <v>59</v>
      </c>
      <c r="D16" s="102"/>
      <c r="E16" s="102" t="s">
        <v>59</v>
      </c>
      <c r="F16" s="102"/>
      <c r="G16" s="102" t="s">
        <v>80</v>
      </c>
      <c r="H16" s="102"/>
      <c r="I16" s="102" t="s">
        <v>81</v>
      </c>
      <c r="J16" s="102"/>
      <c r="K16" s="99">
        <v>23</v>
      </c>
      <c r="L16" s="99"/>
      <c r="M16" s="99">
        <v>23</v>
      </c>
      <c r="N16" s="99"/>
      <c r="O16" s="99">
        <v>117500</v>
      </c>
      <c r="P16" s="99"/>
      <c r="Q16" s="99">
        <v>117538434868</v>
      </c>
      <c r="R16" s="99"/>
      <c r="S16" s="99">
        <v>117478703125</v>
      </c>
      <c r="T16" s="99"/>
      <c r="U16" s="99">
        <v>0</v>
      </c>
      <c r="V16" s="99"/>
      <c r="W16" s="100">
        <v>0</v>
      </c>
      <c r="X16" s="99"/>
      <c r="Y16" s="99">
        <v>0</v>
      </c>
      <c r="Z16" s="99"/>
      <c r="AA16" s="99">
        <v>0</v>
      </c>
      <c r="AB16" s="99"/>
      <c r="AC16" s="99">
        <v>117500</v>
      </c>
      <c r="AD16" s="99"/>
      <c r="AE16" s="99">
        <v>1000000</v>
      </c>
      <c r="AF16" s="99"/>
      <c r="AG16" s="99">
        <v>117538434868</v>
      </c>
      <c r="AH16" s="99"/>
      <c r="AI16" s="99">
        <v>117478703125</v>
      </c>
      <c r="AJ16" s="102"/>
      <c r="AK16" s="150">
        <v>0.86</v>
      </c>
      <c r="AM16" s="151"/>
      <c r="AN16" s="151"/>
    </row>
    <row r="17" spans="1:40" ht="19.5" x14ac:dyDescent="0.5">
      <c r="A17" s="98" t="s">
        <v>82</v>
      </c>
      <c r="B17" s="102"/>
      <c r="C17" s="102" t="s">
        <v>59</v>
      </c>
      <c r="D17" s="102"/>
      <c r="E17" s="102" t="s">
        <v>59</v>
      </c>
      <c r="F17" s="102"/>
      <c r="G17" s="102" t="s">
        <v>83</v>
      </c>
      <c r="H17" s="102"/>
      <c r="I17" s="102" t="s">
        <v>84</v>
      </c>
      <c r="J17" s="102"/>
      <c r="K17" s="99">
        <v>18</v>
      </c>
      <c r="L17" s="99"/>
      <c r="M17" s="99">
        <v>18</v>
      </c>
      <c r="N17" s="99"/>
      <c r="O17" s="99">
        <v>1000</v>
      </c>
      <c r="P17" s="99"/>
      <c r="Q17" s="99">
        <v>1000181250</v>
      </c>
      <c r="R17" s="99"/>
      <c r="S17" s="99">
        <v>924552394</v>
      </c>
      <c r="T17" s="99"/>
      <c r="U17" s="99">
        <v>0</v>
      </c>
      <c r="V17" s="99"/>
      <c r="W17" s="100">
        <v>0</v>
      </c>
      <c r="X17" s="99"/>
      <c r="Y17" s="99">
        <v>0</v>
      </c>
      <c r="Z17" s="99"/>
      <c r="AA17" s="99">
        <v>0</v>
      </c>
      <c r="AB17" s="99"/>
      <c r="AC17" s="99">
        <v>1000</v>
      </c>
      <c r="AD17" s="99"/>
      <c r="AE17" s="99">
        <v>924720</v>
      </c>
      <c r="AF17" s="99"/>
      <c r="AG17" s="99">
        <v>1000181250</v>
      </c>
      <c r="AH17" s="99"/>
      <c r="AI17" s="99">
        <v>924552394</v>
      </c>
      <c r="AJ17" s="102"/>
      <c r="AK17" s="150">
        <v>0.01</v>
      </c>
      <c r="AM17" s="151"/>
      <c r="AN17" s="151"/>
    </row>
    <row r="18" spans="1:40" ht="19.5" x14ac:dyDescent="0.5">
      <c r="A18" s="98" t="s">
        <v>85</v>
      </c>
      <c r="B18" s="102"/>
      <c r="C18" s="102" t="s">
        <v>59</v>
      </c>
      <c r="D18" s="102"/>
      <c r="E18" s="102" t="s">
        <v>59</v>
      </c>
      <c r="F18" s="102"/>
      <c r="G18" s="102" t="s">
        <v>86</v>
      </c>
      <c r="H18" s="102"/>
      <c r="I18" s="102" t="s">
        <v>87</v>
      </c>
      <c r="J18" s="102"/>
      <c r="K18" s="99">
        <v>18</v>
      </c>
      <c r="L18" s="99"/>
      <c r="M18" s="99">
        <v>18</v>
      </c>
      <c r="N18" s="99"/>
      <c r="O18" s="99">
        <v>20000</v>
      </c>
      <c r="P18" s="99"/>
      <c r="Q18" s="99">
        <v>20003625000</v>
      </c>
      <c r="R18" s="99"/>
      <c r="S18" s="99">
        <v>19996375000</v>
      </c>
      <c r="T18" s="99"/>
      <c r="U18" s="99">
        <v>0</v>
      </c>
      <c r="V18" s="99"/>
      <c r="W18" s="100">
        <v>0</v>
      </c>
      <c r="X18" s="99"/>
      <c r="Y18" s="99">
        <v>0</v>
      </c>
      <c r="Z18" s="99"/>
      <c r="AA18" s="99">
        <v>0</v>
      </c>
      <c r="AB18" s="99"/>
      <c r="AC18" s="99">
        <v>20000</v>
      </c>
      <c r="AD18" s="99"/>
      <c r="AE18" s="99">
        <v>1000000</v>
      </c>
      <c r="AF18" s="99"/>
      <c r="AG18" s="99">
        <v>20003625000</v>
      </c>
      <c r="AH18" s="99"/>
      <c r="AI18" s="99">
        <v>19996375000</v>
      </c>
      <c r="AJ18" s="102"/>
      <c r="AK18" s="150">
        <v>0.15</v>
      </c>
      <c r="AM18" s="151"/>
      <c r="AN18" s="151"/>
    </row>
    <row r="19" spans="1:40" s="158" customFormat="1" ht="21.75" thickBot="1" x14ac:dyDescent="0.6">
      <c r="A19" s="98"/>
      <c r="B19" s="96"/>
      <c r="C19" s="96"/>
      <c r="D19" s="96"/>
      <c r="E19" s="96"/>
      <c r="F19" s="96"/>
      <c r="G19" s="96"/>
      <c r="H19" s="96"/>
      <c r="I19" s="96"/>
      <c r="J19" s="96"/>
      <c r="K19" s="154"/>
      <c r="L19" s="154"/>
      <c r="M19" s="154"/>
      <c r="N19" s="154"/>
      <c r="O19" s="155"/>
      <c r="P19" s="156">
        <f t="shared" ref="P19:AK19" si="0">SUM(P9:P18)</f>
        <v>0</v>
      </c>
      <c r="Q19" s="156">
        <f t="shared" si="0"/>
        <v>7193585758890</v>
      </c>
      <c r="R19" s="156">
        <f t="shared" si="0"/>
        <v>0</v>
      </c>
      <c r="S19" s="156">
        <f t="shared" si="0"/>
        <v>7277386608623</v>
      </c>
      <c r="T19" s="156">
        <f t="shared" si="0"/>
        <v>0</v>
      </c>
      <c r="U19" s="155"/>
      <c r="V19" s="156">
        <f t="shared" si="0"/>
        <v>0</v>
      </c>
      <c r="W19" s="156">
        <f t="shared" si="0"/>
        <v>0</v>
      </c>
      <c r="X19" s="156">
        <f t="shared" si="0"/>
        <v>0</v>
      </c>
      <c r="Y19" s="155"/>
      <c r="Z19" s="156">
        <f t="shared" si="0"/>
        <v>0</v>
      </c>
      <c r="AA19" s="156">
        <f t="shared" si="0"/>
        <v>0</v>
      </c>
      <c r="AB19" s="156">
        <f t="shared" si="0"/>
        <v>0</v>
      </c>
      <c r="AC19" s="155"/>
      <c r="AD19" s="156">
        <f t="shared" si="0"/>
        <v>0</v>
      </c>
      <c r="AE19" s="155"/>
      <c r="AF19" s="156">
        <f t="shared" si="0"/>
        <v>0</v>
      </c>
      <c r="AG19" s="156">
        <f t="shared" si="0"/>
        <v>7193585758890</v>
      </c>
      <c r="AH19" s="156">
        <f t="shared" si="0"/>
        <v>0</v>
      </c>
      <c r="AI19" s="156">
        <f t="shared" si="0"/>
        <v>7313510391925</v>
      </c>
      <c r="AJ19" s="156">
        <f t="shared" si="0"/>
        <v>0</v>
      </c>
      <c r="AK19" s="90">
        <f t="shared" si="0"/>
        <v>53.499999999999993</v>
      </c>
      <c r="AL19" s="157"/>
    </row>
    <row r="20" spans="1:40" ht="19.5" thickTop="1" x14ac:dyDescent="0.45"/>
  </sheetData>
  <sheetProtection algorithmName="SHA-512" hashValue="5CTavJ2g4s3gY7ZDdgZ2AWYx5k/lYeZW6euZhTCMIbCQg7O44CVi5BtC3f+SpQ34g5yP0TAd4EOJwD9Xtp32YQ==" saltValue="Q9CdA0vleZgqYShjfNGdDA==" spinCount="100000" sheet="1" objects="1" scenarios="1" selectLockedCells="1" autoFilter="0" selectUnlockedCells="1"/>
  <mergeCells count="25">
    <mergeCell ref="G7:G8"/>
    <mergeCell ref="I7:I8"/>
    <mergeCell ref="AI7:AI8"/>
    <mergeCell ref="AK7:AK8"/>
    <mergeCell ref="AC6:AK6"/>
    <mergeCell ref="Y7:AA7"/>
    <mergeCell ref="U6:AA6"/>
    <mergeCell ref="AC7:AC8"/>
    <mergeCell ref="U7:W7"/>
    <mergeCell ref="A5:Y5"/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</mergeCells>
  <pageMargins left="0.7" right="0.7" top="0.75" bottom="0.75" header="0.3" footer="0.3"/>
  <pageSetup paperSize="9"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Y15"/>
  <sheetViews>
    <sheetView rightToLeft="1" view="pageBreakPreview" zoomScale="96" zoomScaleNormal="100" zoomScaleSheetLayoutView="96" workbookViewId="0">
      <selection activeCell="K9" sqref="K9"/>
    </sheetView>
  </sheetViews>
  <sheetFormatPr defaultRowHeight="18.75" x14ac:dyDescent="0.45"/>
  <cols>
    <col min="1" max="1" width="28" style="25" customWidth="1"/>
    <col min="2" max="2" width="1" style="26" customWidth="1"/>
    <col min="3" max="3" width="14.85546875" style="26" customWidth="1"/>
    <col min="4" max="4" width="0.85546875" style="26" customWidth="1"/>
    <col min="5" max="5" width="12.140625" style="26" customWidth="1"/>
    <col min="6" max="6" width="0.85546875" style="26" customWidth="1"/>
    <col min="7" max="7" width="15.85546875" style="26" customWidth="1"/>
    <col min="8" max="8" width="0.5703125" style="26" customWidth="1"/>
    <col min="9" max="9" width="10.85546875" style="26" customWidth="1"/>
    <col min="10" max="10" width="0.5703125" style="26" customWidth="1"/>
    <col min="11" max="11" width="21.42578125" style="26" customWidth="1"/>
    <col min="12" max="12" width="0.85546875" style="26" customWidth="1"/>
    <col min="13" max="13" width="13.5703125" style="26" customWidth="1"/>
    <col min="14" max="14" width="0.85546875" style="26" customWidth="1"/>
    <col min="15" max="15" width="12" style="26" bestFit="1" customWidth="1"/>
    <col min="16" max="16" width="1" style="26" customWidth="1"/>
    <col min="17" max="17" width="8.7109375" style="26" bestFit="1" customWidth="1"/>
    <col min="18" max="16384" width="9.140625" style="26"/>
  </cols>
  <sheetData>
    <row r="2" spans="1:25" ht="21" x14ac:dyDescent="0.55000000000000004">
      <c r="A2" s="248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49"/>
      <c r="O2" s="49"/>
      <c r="P2" s="49"/>
      <c r="Q2" s="49"/>
    </row>
    <row r="3" spans="1:25" ht="21" x14ac:dyDescent="0.55000000000000004">
      <c r="A3" s="248" t="s">
        <v>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49"/>
      <c r="O3" s="49"/>
      <c r="P3" s="49"/>
      <c r="Q3" s="49"/>
    </row>
    <row r="4" spans="1:25" ht="21" x14ac:dyDescent="0.55000000000000004">
      <c r="A4" s="248" t="s">
        <v>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49"/>
      <c r="O4" s="49"/>
      <c r="P4" s="49"/>
      <c r="Q4" s="49"/>
    </row>
    <row r="5" spans="1:25" ht="22.5" x14ac:dyDescent="0.45">
      <c r="A5" s="249" t="s">
        <v>191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5" ht="19.5" x14ac:dyDescent="0.45">
      <c r="A6" s="247" t="s">
        <v>3</v>
      </c>
      <c r="B6" s="11"/>
      <c r="C6" s="245" t="s">
        <v>6</v>
      </c>
      <c r="D6" s="245" t="s">
        <v>6</v>
      </c>
      <c r="E6" s="245" t="s">
        <v>6</v>
      </c>
      <c r="F6" s="245" t="s">
        <v>6</v>
      </c>
      <c r="G6" s="245" t="s">
        <v>6</v>
      </c>
      <c r="H6" s="245" t="s">
        <v>6</v>
      </c>
      <c r="I6" s="245" t="s">
        <v>6</v>
      </c>
      <c r="J6" s="245" t="s">
        <v>6</v>
      </c>
      <c r="K6" s="245" t="s">
        <v>6</v>
      </c>
      <c r="L6" s="245" t="s">
        <v>6</v>
      </c>
      <c r="M6" s="245" t="s">
        <v>6</v>
      </c>
      <c r="N6" s="29"/>
      <c r="O6" s="29"/>
      <c r="P6" s="29"/>
      <c r="Q6" s="29"/>
    </row>
    <row r="7" spans="1:25" ht="19.5" x14ac:dyDescent="0.45">
      <c r="A7" s="247" t="s">
        <v>3</v>
      </c>
      <c r="B7" s="11"/>
      <c r="C7" s="38" t="s">
        <v>7</v>
      </c>
      <c r="D7" s="50"/>
      <c r="E7" s="38" t="s">
        <v>88</v>
      </c>
      <c r="F7" s="50"/>
      <c r="G7" s="38" t="s">
        <v>89</v>
      </c>
      <c r="H7" s="50"/>
      <c r="I7" s="38" t="s">
        <v>90</v>
      </c>
      <c r="J7" s="50"/>
      <c r="K7" s="38" t="s">
        <v>91</v>
      </c>
      <c r="L7" s="50"/>
      <c r="M7" s="38" t="s">
        <v>92</v>
      </c>
      <c r="N7" s="7"/>
      <c r="O7" s="30"/>
      <c r="P7" s="7"/>
      <c r="Q7" s="30"/>
    </row>
    <row r="8" spans="1:25" ht="19.5" x14ac:dyDescent="0.5">
      <c r="A8" s="6" t="s">
        <v>65</v>
      </c>
      <c r="B8" s="11"/>
      <c r="C8" s="8">
        <v>1386965</v>
      </c>
      <c r="D8" s="12"/>
      <c r="E8" s="8">
        <v>943500</v>
      </c>
      <c r="F8" s="11"/>
      <c r="G8" s="7">
        <v>966402</v>
      </c>
      <c r="H8" s="11"/>
      <c r="I8" s="51" t="s">
        <v>93</v>
      </c>
      <c r="J8" s="11"/>
      <c r="K8" s="8">
        <v>1340365749930</v>
      </c>
      <c r="L8" s="12"/>
      <c r="M8" s="26" t="s">
        <v>166</v>
      </c>
      <c r="N8" s="11"/>
      <c r="O8" s="7"/>
      <c r="P8" s="11"/>
      <c r="Q8" s="52"/>
    </row>
    <row r="9" spans="1:25" ht="19.5" x14ac:dyDescent="0.5">
      <c r="A9" s="6" t="s">
        <v>67</v>
      </c>
      <c r="B9" s="7"/>
      <c r="C9" s="8">
        <v>2117259</v>
      </c>
      <c r="D9" s="8"/>
      <c r="E9" s="8">
        <v>947350</v>
      </c>
      <c r="F9" s="7"/>
      <c r="G9" s="7">
        <v>962340</v>
      </c>
      <c r="H9" s="7"/>
      <c r="I9" s="51" t="s">
        <v>94</v>
      </c>
      <c r="J9" s="7"/>
      <c r="K9" s="8">
        <v>2037523026060</v>
      </c>
      <c r="L9" s="8"/>
      <c r="M9" s="26" t="s">
        <v>166</v>
      </c>
      <c r="N9" s="7"/>
      <c r="O9" s="7"/>
      <c r="P9" s="7"/>
      <c r="Q9" s="52"/>
    </row>
    <row r="10" spans="1:25" ht="19.5" x14ac:dyDescent="0.5">
      <c r="A10" s="6" t="s">
        <v>76</v>
      </c>
      <c r="C10" s="41">
        <v>205000</v>
      </c>
      <c r="D10" s="41"/>
      <c r="E10" s="41">
        <v>974160</v>
      </c>
      <c r="G10" s="26">
        <v>975782</v>
      </c>
      <c r="I10" s="23" t="s">
        <v>95</v>
      </c>
      <c r="K10" s="41">
        <v>200035310000</v>
      </c>
      <c r="L10" s="41"/>
      <c r="M10" s="26" t="s">
        <v>166</v>
      </c>
      <c r="Q10" s="23"/>
    </row>
    <row r="11" spans="1:25" ht="19.5" x14ac:dyDescent="0.5">
      <c r="A11" s="6" t="s">
        <v>73</v>
      </c>
      <c r="C11" s="41">
        <v>2100000</v>
      </c>
      <c r="D11" s="41"/>
      <c r="E11" s="41">
        <v>971420</v>
      </c>
      <c r="G11" s="26">
        <v>973320</v>
      </c>
      <c r="I11" s="23" t="s">
        <v>96</v>
      </c>
      <c r="K11" s="41">
        <v>2043972000000</v>
      </c>
      <c r="L11" s="41"/>
      <c r="M11" s="26" t="s">
        <v>166</v>
      </c>
      <c r="Q11" s="53"/>
    </row>
    <row r="12" spans="1:25" ht="19.5" x14ac:dyDescent="0.5">
      <c r="A12" s="6"/>
      <c r="C12" s="41"/>
      <c r="D12" s="41"/>
      <c r="E12" s="41"/>
      <c r="K12" s="41"/>
      <c r="L12" s="41"/>
      <c r="M12" s="41"/>
    </row>
    <row r="13" spans="1:25" ht="19.5" x14ac:dyDescent="0.5">
      <c r="A13" s="6"/>
      <c r="C13" s="41"/>
      <c r="D13" s="41"/>
      <c r="E13" s="41"/>
      <c r="I13" s="44"/>
      <c r="K13" s="46"/>
      <c r="L13" s="41"/>
      <c r="M13" s="46"/>
      <c r="O13" s="44"/>
      <c r="Q13" s="44"/>
    </row>
    <row r="14" spans="1:25" ht="19.5" x14ac:dyDescent="0.5">
      <c r="A14" s="6"/>
      <c r="C14" s="41"/>
      <c r="D14" s="41"/>
      <c r="E14" s="41"/>
      <c r="K14" s="41"/>
      <c r="L14" s="41"/>
      <c r="M14" s="41"/>
    </row>
    <row r="15" spans="1:25" x14ac:dyDescent="0.45">
      <c r="K15" s="41"/>
      <c r="L15" s="41"/>
      <c r="M15" s="41"/>
    </row>
  </sheetData>
  <sheetProtection algorithmName="SHA-512" hashValue="eW0RML30jx2GwV0U/cKPd/p9BSWvVGU/tRS9OsJGkSeWdA6Zp8RdeePHhxIJbHhKYktqPUoPedB6QGGGcBe9ug==" saltValue="BnfiuYHskUCe1o1RJhqKvg==" spinCount="100000" sheet="1" objects="1" scenarios="1" selectLockedCells="1" autoFilter="0" selectUnlockedCells="1"/>
  <mergeCells count="6">
    <mergeCell ref="C6:M6"/>
    <mergeCell ref="A2:M2"/>
    <mergeCell ref="A3:M3"/>
    <mergeCell ref="A4:M4"/>
    <mergeCell ref="A6:A7"/>
    <mergeCell ref="A5:M5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9"/>
  <sheetViews>
    <sheetView rightToLeft="1" view="pageBreakPreview" zoomScale="87" zoomScaleNormal="100" zoomScaleSheetLayoutView="87" workbookViewId="0">
      <selection activeCell="F31" sqref="F31"/>
    </sheetView>
  </sheetViews>
  <sheetFormatPr defaultRowHeight="18.75" x14ac:dyDescent="0.45"/>
  <cols>
    <col min="1" max="1" width="25.42578125" style="25" customWidth="1"/>
    <col min="2" max="2" width="0.85546875" style="1" customWidth="1"/>
    <col min="3" max="3" width="0.5703125" style="1" hidden="1" customWidth="1"/>
    <col min="4" max="4" width="17.85546875" style="1" customWidth="1"/>
    <col min="5" max="5" width="1" style="1" customWidth="1"/>
    <col min="6" max="6" width="17.85546875" style="1" customWidth="1"/>
    <col min="7" max="7" width="14" style="1" customWidth="1"/>
    <col min="8" max="8" width="0.85546875" style="1" customWidth="1"/>
    <col min="9" max="9" width="1" style="1" hidden="1" customWidth="1"/>
    <col min="10" max="10" width="19.42578125" style="1" customWidth="1"/>
    <col min="11" max="11" width="1" style="1" customWidth="1"/>
    <col min="12" max="12" width="11.5703125" style="35" customWidth="1"/>
    <col min="13" max="13" width="1" style="1" customWidth="1"/>
    <col min="14" max="16384" width="9.140625" style="1"/>
  </cols>
  <sheetData>
    <row r="2" spans="1:13" ht="21" x14ac:dyDescent="0.55000000000000004">
      <c r="A2" s="248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3" ht="21" x14ac:dyDescent="0.55000000000000004">
      <c r="A3" s="248" t="s">
        <v>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3" ht="21" x14ac:dyDescent="0.55000000000000004">
      <c r="A4" s="248" t="s">
        <v>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</row>
    <row r="5" spans="1:13" ht="22.5" x14ac:dyDescent="0.45">
      <c r="A5" s="249" t="s">
        <v>192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</row>
    <row r="6" spans="1:13" x14ac:dyDescent="0.45">
      <c r="G6" s="54"/>
      <c r="H6" s="54"/>
    </row>
    <row r="7" spans="1:13" ht="19.5" x14ac:dyDescent="0.45">
      <c r="A7" s="247" t="s">
        <v>98</v>
      </c>
      <c r="B7" s="11"/>
      <c r="C7" s="21"/>
      <c r="D7" s="24" t="s">
        <v>4</v>
      </c>
      <c r="E7" s="21"/>
      <c r="F7" s="24" t="s">
        <v>5</v>
      </c>
      <c r="G7" s="30" t="s">
        <v>5</v>
      </c>
      <c r="H7" s="30"/>
      <c r="I7" s="245" t="s">
        <v>6</v>
      </c>
      <c r="J7" s="245"/>
      <c r="K7" s="245"/>
      <c r="L7" s="245"/>
      <c r="M7" s="11"/>
    </row>
    <row r="8" spans="1:13" ht="39" x14ac:dyDescent="0.45">
      <c r="A8" s="245" t="s">
        <v>98</v>
      </c>
      <c r="B8" s="11"/>
      <c r="C8" s="21"/>
      <c r="D8" s="24" t="s">
        <v>100</v>
      </c>
      <c r="E8" s="11"/>
      <c r="F8" s="24" t="s">
        <v>101</v>
      </c>
      <c r="G8" s="38" t="s">
        <v>102</v>
      </c>
      <c r="H8" s="30"/>
      <c r="I8" s="30"/>
      <c r="J8" s="24" t="s">
        <v>100</v>
      </c>
      <c r="K8" s="2"/>
      <c r="L8" s="87" t="s">
        <v>97</v>
      </c>
      <c r="M8" s="11"/>
    </row>
    <row r="9" spans="1:13" ht="19.5" x14ac:dyDescent="0.5">
      <c r="A9" s="6" t="s">
        <v>186</v>
      </c>
      <c r="B9" s="7"/>
      <c r="D9" s="34">
        <v>9462116</v>
      </c>
      <c r="F9" s="34">
        <v>3905163735154</v>
      </c>
      <c r="G9" s="34" t="s">
        <v>166</v>
      </c>
      <c r="H9" s="34">
        <v>3883553104000</v>
      </c>
      <c r="J9" s="34">
        <v>21620093270</v>
      </c>
      <c r="L9" s="88">
        <v>0.16</v>
      </c>
    </row>
    <row r="10" spans="1:13" ht="19.5" x14ac:dyDescent="0.5">
      <c r="A10" s="6" t="s">
        <v>104</v>
      </c>
      <c r="B10" s="7"/>
      <c r="D10" s="34">
        <v>127478</v>
      </c>
      <c r="F10" s="33">
        <v>0</v>
      </c>
      <c r="G10" s="34" t="s">
        <v>166</v>
      </c>
      <c r="H10" s="34">
        <v>600</v>
      </c>
      <c r="J10" s="34">
        <v>126878</v>
      </c>
      <c r="L10" s="89" t="s">
        <v>166</v>
      </c>
    </row>
    <row r="11" spans="1:13" ht="19.5" x14ac:dyDescent="0.5">
      <c r="A11" s="10" t="s">
        <v>105</v>
      </c>
      <c r="B11" s="11"/>
      <c r="D11" s="17">
        <v>3877602</v>
      </c>
      <c r="F11" s="17">
        <v>16421</v>
      </c>
      <c r="G11" s="34" t="s">
        <v>166</v>
      </c>
      <c r="H11" s="17">
        <v>0</v>
      </c>
      <c r="J11" s="34">
        <v>3894023</v>
      </c>
      <c r="L11" s="89" t="s">
        <v>166</v>
      </c>
    </row>
    <row r="12" spans="1:13" ht="19.5" x14ac:dyDescent="0.5">
      <c r="A12" s="10" t="s">
        <v>107</v>
      </c>
      <c r="B12" s="11"/>
      <c r="D12" s="17">
        <v>52325231</v>
      </c>
      <c r="F12" s="17">
        <v>3535597673620</v>
      </c>
      <c r="G12" s="34" t="s">
        <v>166</v>
      </c>
      <c r="H12" s="17">
        <v>3529897383781</v>
      </c>
      <c r="J12" s="34">
        <v>5752615070</v>
      </c>
      <c r="L12" s="88">
        <v>0.04</v>
      </c>
    </row>
    <row r="13" spans="1:13" ht="19.5" x14ac:dyDescent="0.5">
      <c r="A13" s="10" t="s">
        <v>109</v>
      </c>
      <c r="B13" s="11"/>
      <c r="D13" s="17">
        <v>69343225</v>
      </c>
      <c r="F13" s="17">
        <v>274928</v>
      </c>
      <c r="G13" s="34" t="s">
        <v>166</v>
      </c>
      <c r="H13" s="17">
        <v>0</v>
      </c>
      <c r="J13" s="34">
        <v>69618153</v>
      </c>
      <c r="L13" s="89" t="s">
        <v>166</v>
      </c>
    </row>
    <row r="14" spans="1:13" ht="19.5" x14ac:dyDescent="0.5">
      <c r="A14" s="10" t="s">
        <v>110</v>
      </c>
      <c r="B14" s="11"/>
      <c r="D14" s="17">
        <v>1965630</v>
      </c>
      <c r="F14" s="17">
        <v>7770</v>
      </c>
      <c r="G14" s="34" t="s">
        <v>166</v>
      </c>
      <c r="H14" s="17">
        <v>0</v>
      </c>
      <c r="J14" s="34">
        <v>1973400</v>
      </c>
      <c r="L14" s="89" t="s">
        <v>166</v>
      </c>
    </row>
    <row r="15" spans="1:13" ht="19.5" x14ac:dyDescent="0.5">
      <c r="A15" s="10" t="s">
        <v>107</v>
      </c>
      <c r="B15" s="11"/>
      <c r="D15" s="17">
        <v>213000000000</v>
      </c>
      <c r="F15" s="17">
        <v>0</v>
      </c>
      <c r="G15" s="34" t="s">
        <v>166</v>
      </c>
      <c r="H15" s="17">
        <v>213000000000</v>
      </c>
      <c r="J15" s="34">
        <v>0</v>
      </c>
      <c r="L15" s="89" t="s">
        <v>166</v>
      </c>
    </row>
    <row r="16" spans="1:13" ht="19.5" x14ac:dyDescent="0.5">
      <c r="A16" s="10" t="s">
        <v>107</v>
      </c>
      <c r="B16" s="11"/>
      <c r="D16" s="17">
        <v>80000000000</v>
      </c>
      <c r="F16" s="17">
        <v>0</v>
      </c>
      <c r="G16" s="34" t="s">
        <v>166</v>
      </c>
      <c r="H16" s="17">
        <v>80000000000</v>
      </c>
      <c r="J16" s="34">
        <v>0</v>
      </c>
      <c r="L16" s="89" t="s">
        <v>166</v>
      </c>
    </row>
    <row r="17" spans="1:12" ht="19.5" x14ac:dyDescent="0.5">
      <c r="A17" s="10" t="s">
        <v>107</v>
      </c>
      <c r="B17" s="11"/>
      <c r="D17" s="17">
        <v>80000000000</v>
      </c>
      <c r="F17" s="17">
        <v>0</v>
      </c>
      <c r="G17" s="34" t="s">
        <v>166</v>
      </c>
      <c r="H17" s="17">
        <v>80000000000</v>
      </c>
      <c r="J17" s="34">
        <v>0</v>
      </c>
      <c r="L17" s="89" t="s">
        <v>166</v>
      </c>
    </row>
    <row r="18" spans="1:12" ht="19.5" x14ac:dyDescent="0.5">
      <c r="A18" s="10" t="s">
        <v>107</v>
      </c>
      <c r="B18" s="11"/>
      <c r="D18" s="17">
        <v>744850000000</v>
      </c>
      <c r="F18" s="17">
        <v>0</v>
      </c>
      <c r="G18" s="34" t="s">
        <v>166</v>
      </c>
      <c r="H18" s="17">
        <v>37850000000</v>
      </c>
      <c r="J18" s="34">
        <v>707000000000</v>
      </c>
      <c r="L18" s="88">
        <v>5.17</v>
      </c>
    </row>
    <row r="19" spans="1:12" ht="19.5" x14ac:dyDescent="0.5">
      <c r="A19" s="10" t="s">
        <v>107</v>
      </c>
      <c r="B19" s="11"/>
      <c r="D19" s="17">
        <v>0</v>
      </c>
      <c r="F19" s="17">
        <v>401000000000</v>
      </c>
      <c r="G19" s="34" t="s">
        <v>166</v>
      </c>
      <c r="H19" s="17">
        <v>0</v>
      </c>
      <c r="J19" s="34">
        <v>401000000000</v>
      </c>
      <c r="L19" s="88">
        <v>2.93</v>
      </c>
    </row>
    <row r="20" spans="1:12" ht="19.5" x14ac:dyDescent="0.5">
      <c r="A20" s="10" t="s">
        <v>107</v>
      </c>
      <c r="B20" s="11"/>
      <c r="D20" s="17">
        <v>0</v>
      </c>
      <c r="F20" s="17">
        <v>201000000000</v>
      </c>
      <c r="G20" s="34" t="s">
        <v>166</v>
      </c>
      <c r="H20" s="17">
        <v>0</v>
      </c>
      <c r="J20" s="34">
        <v>201000000000</v>
      </c>
      <c r="L20" s="88">
        <v>1.47</v>
      </c>
    </row>
    <row r="21" spans="1:12" ht="19.5" x14ac:dyDescent="0.5">
      <c r="A21" s="10" t="s">
        <v>123</v>
      </c>
      <c r="B21" s="11"/>
      <c r="D21" s="17">
        <v>0</v>
      </c>
      <c r="F21" s="31">
        <v>200001000000</v>
      </c>
      <c r="G21" s="34" t="s">
        <v>166</v>
      </c>
      <c r="H21" s="17">
        <v>200000236000</v>
      </c>
      <c r="J21" s="34">
        <v>764000</v>
      </c>
      <c r="L21" s="89" t="s">
        <v>166</v>
      </c>
    </row>
    <row r="22" spans="1:12" ht="19.5" x14ac:dyDescent="0.5">
      <c r="A22" s="10" t="s">
        <v>123</v>
      </c>
      <c r="B22" s="11"/>
      <c r="D22" s="17">
        <v>0</v>
      </c>
      <c r="F22" s="17">
        <v>200000000000</v>
      </c>
      <c r="G22" s="34" t="s">
        <v>166</v>
      </c>
      <c r="H22" s="17">
        <v>0</v>
      </c>
      <c r="J22" s="34">
        <v>200000000000</v>
      </c>
      <c r="L22" s="88">
        <v>1.46</v>
      </c>
    </row>
    <row r="23" spans="1:12" ht="19.5" x14ac:dyDescent="0.5">
      <c r="A23" s="10" t="s">
        <v>126</v>
      </c>
      <c r="B23" s="11"/>
      <c r="D23" s="17">
        <v>0</v>
      </c>
      <c r="F23" s="31">
        <v>400000000000</v>
      </c>
      <c r="G23" s="34" t="s">
        <v>166</v>
      </c>
      <c r="H23" s="17">
        <v>0</v>
      </c>
      <c r="J23" s="34">
        <v>400000000000</v>
      </c>
      <c r="L23" s="88">
        <v>2.93</v>
      </c>
    </row>
    <row r="24" spans="1:12" ht="19.5" x14ac:dyDescent="0.5">
      <c r="A24" s="10" t="s">
        <v>126</v>
      </c>
      <c r="B24" s="11"/>
      <c r="D24" s="17">
        <v>0</v>
      </c>
      <c r="F24" s="31">
        <v>320000000000</v>
      </c>
      <c r="G24" s="34" t="s">
        <v>166</v>
      </c>
      <c r="H24" s="17">
        <v>0</v>
      </c>
      <c r="J24" s="34">
        <v>320000000000</v>
      </c>
      <c r="L24" s="88">
        <v>2.34</v>
      </c>
    </row>
    <row r="25" spans="1:12" ht="19.5" x14ac:dyDescent="0.5">
      <c r="A25" s="10" t="s">
        <v>126</v>
      </c>
      <c r="B25" s="11"/>
      <c r="D25" s="17">
        <v>0</v>
      </c>
      <c r="F25" s="17">
        <v>85000000000</v>
      </c>
      <c r="G25" s="34" t="s">
        <v>166</v>
      </c>
      <c r="H25" s="17">
        <v>0</v>
      </c>
      <c r="J25" s="34">
        <v>85000000000</v>
      </c>
      <c r="L25" s="88">
        <v>0.62</v>
      </c>
    </row>
    <row r="26" spans="1:12" ht="19.5" x14ac:dyDescent="0.5">
      <c r="A26" s="10" t="s">
        <v>126</v>
      </c>
      <c r="B26" s="11"/>
      <c r="D26" s="17">
        <v>0</v>
      </c>
      <c r="F26" s="31">
        <v>1520000000000</v>
      </c>
      <c r="G26" s="34" t="s">
        <v>166</v>
      </c>
      <c r="H26" s="17">
        <v>0</v>
      </c>
      <c r="J26" s="34">
        <v>1520000000000</v>
      </c>
      <c r="L26" s="88">
        <v>11.12</v>
      </c>
    </row>
    <row r="27" spans="1:12" ht="19.5" x14ac:dyDescent="0.5">
      <c r="A27" s="10" t="s">
        <v>126</v>
      </c>
      <c r="B27" s="11"/>
      <c r="D27" s="17">
        <v>0</v>
      </c>
      <c r="F27" s="31">
        <v>1339000000000</v>
      </c>
      <c r="G27" s="34" t="s">
        <v>166</v>
      </c>
      <c r="H27" s="17">
        <v>0</v>
      </c>
      <c r="J27" s="34">
        <v>1339000000000</v>
      </c>
      <c r="L27" s="88">
        <v>9.8000000000000007</v>
      </c>
    </row>
    <row r="28" spans="1:12" ht="20.25" thickBot="1" x14ac:dyDescent="0.55000000000000004">
      <c r="A28" s="10"/>
      <c r="D28" s="48">
        <f>SUM(D9:D27)</f>
        <v>1117987101282</v>
      </c>
      <c r="E28" s="48">
        <f t="shared" ref="E28:K28" si="0">SUM(E9:E27)</f>
        <v>0</v>
      </c>
      <c r="F28" s="48">
        <f t="shared" si="0"/>
        <v>12106762707893</v>
      </c>
      <c r="G28" s="48">
        <f t="shared" si="0"/>
        <v>0</v>
      </c>
      <c r="H28" s="48">
        <f t="shared" si="0"/>
        <v>8024300724381</v>
      </c>
      <c r="I28" s="48">
        <f t="shared" si="0"/>
        <v>0</v>
      </c>
      <c r="J28" s="48">
        <f t="shared" si="0"/>
        <v>5200449084794</v>
      </c>
      <c r="K28" s="48">
        <f t="shared" si="0"/>
        <v>0</v>
      </c>
      <c r="L28" s="90">
        <f>SUM(L9:L27)</f>
        <v>38.040000000000006</v>
      </c>
    </row>
    <row r="29" spans="1:12" ht="19.5" thickTop="1" x14ac:dyDescent="0.45"/>
  </sheetData>
  <sheetProtection algorithmName="SHA-512" hashValue="qcWevR6sJ/UvqiiFw4zEFmwA5AWzRiFythxdMs2E2iKgeXApk3z8FQhHDaXjQuuszzA9hawWqFEFtOqvKVs0tA==" saltValue="lyLhS7qv8Bp9Czd2GSu/Cg==" spinCount="100000" sheet="1" objects="1" scenarios="1" selectLockedCells="1" autoFilter="0" selectUnlockedCells="1"/>
  <mergeCells count="6">
    <mergeCell ref="A5:M5"/>
    <mergeCell ref="A2:L2"/>
    <mergeCell ref="A3:L3"/>
    <mergeCell ref="A4:L4"/>
    <mergeCell ref="A7:A8"/>
    <mergeCell ref="I7:L7"/>
  </mergeCells>
  <pageMargins left="0.7" right="0.7" top="0.75" bottom="0.75" header="0.3" footer="0.3"/>
  <pageSetup paperSize="9" scale="50" orientation="portrait" r:id="rId1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3"/>
  <sheetViews>
    <sheetView rightToLeft="1" view="pageBreakPreview" zoomScale="95" zoomScaleNormal="100" zoomScaleSheetLayoutView="95" workbookViewId="0">
      <selection activeCell="I24" sqref="I24"/>
    </sheetView>
  </sheetViews>
  <sheetFormatPr defaultRowHeight="18.75" x14ac:dyDescent="0.45"/>
  <cols>
    <col min="1" max="1" width="38.7109375" style="176" bestFit="1" customWidth="1"/>
    <col min="2" max="2" width="1" style="159" customWidth="1"/>
    <col min="3" max="3" width="17.42578125" style="159" bestFit="1" customWidth="1"/>
    <col min="4" max="4" width="0.85546875" style="159" customWidth="1"/>
    <col min="5" max="5" width="10.42578125" style="159" customWidth="1"/>
    <col min="6" max="6" width="0.28515625" style="159" customWidth="1"/>
    <col min="7" max="7" width="14.7109375" style="159" customWidth="1"/>
    <col min="8" max="8" width="0.7109375" style="159" customWidth="1"/>
    <col min="9" max="9" width="14.5703125" style="159" customWidth="1"/>
    <col min="10" max="10" width="6" style="159" customWidth="1"/>
    <col min="11" max="11" width="20.140625" style="159" hidden="1" customWidth="1"/>
    <col min="12" max="12" width="30.140625" style="159" hidden="1" customWidth="1"/>
    <col min="13" max="16384" width="9.140625" style="159"/>
  </cols>
  <sheetData>
    <row r="2" spans="1:13" ht="21" x14ac:dyDescent="0.55000000000000004">
      <c r="A2" s="228" t="s">
        <v>0</v>
      </c>
      <c r="B2" s="228" t="s">
        <v>0</v>
      </c>
      <c r="C2" s="228" t="s">
        <v>0</v>
      </c>
      <c r="D2" s="228" t="s">
        <v>0</v>
      </c>
      <c r="E2" s="228" t="s">
        <v>0</v>
      </c>
      <c r="F2" s="228"/>
      <c r="G2" s="228"/>
    </row>
    <row r="3" spans="1:13" ht="21" x14ac:dyDescent="0.55000000000000004">
      <c r="A3" s="228" t="s">
        <v>132</v>
      </c>
      <c r="B3" s="228" t="s">
        <v>132</v>
      </c>
      <c r="C3" s="228" t="s">
        <v>132</v>
      </c>
      <c r="D3" s="228" t="s">
        <v>132</v>
      </c>
      <c r="E3" s="228" t="s">
        <v>132</v>
      </c>
      <c r="F3" s="228"/>
      <c r="G3" s="228"/>
    </row>
    <row r="4" spans="1:13" ht="21" x14ac:dyDescent="0.55000000000000004">
      <c r="A4" s="228" t="s">
        <v>2</v>
      </c>
      <c r="B4" s="228" t="s">
        <v>2</v>
      </c>
      <c r="C4" s="228" t="s">
        <v>2</v>
      </c>
      <c r="D4" s="228" t="s">
        <v>2</v>
      </c>
      <c r="E4" s="228" t="s">
        <v>2</v>
      </c>
      <c r="F4" s="228"/>
      <c r="G4" s="228"/>
    </row>
    <row r="5" spans="1:13" ht="22.5" x14ac:dyDescent="0.45">
      <c r="A5" s="234" t="s">
        <v>193</v>
      </c>
      <c r="B5" s="234"/>
      <c r="C5" s="234"/>
      <c r="D5" s="234"/>
      <c r="E5" s="234"/>
      <c r="F5" s="234"/>
      <c r="G5" s="234"/>
      <c r="H5" s="234"/>
      <c r="I5" s="160"/>
      <c r="J5" s="160"/>
      <c r="K5" s="160"/>
      <c r="L5" s="160"/>
      <c r="M5" s="160"/>
    </row>
    <row r="6" spans="1:13" s="161" customFormat="1" ht="58.5" x14ac:dyDescent="0.45">
      <c r="A6" s="148" t="s">
        <v>136</v>
      </c>
      <c r="B6" s="146"/>
      <c r="C6" s="148" t="s">
        <v>100</v>
      </c>
      <c r="D6" s="145"/>
      <c r="E6" s="148" t="s">
        <v>155</v>
      </c>
      <c r="F6" s="145"/>
      <c r="G6" s="148" t="s">
        <v>13</v>
      </c>
      <c r="K6" s="162"/>
      <c r="L6" s="99"/>
    </row>
    <row r="7" spans="1:13" ht="19.5" customHeight="1" x14ac:dyDescent="0.45">
      <c r="A7" s="163" t="s">
        <v>194</v>
      </c>
      <c r="B7" s="102"/>
      <c r="C7" s="99">
        <f>'سرمایه‌گذاری در سهام'!S20</f>
        <v>30813264900</v>
      </c>
      <c r="D7" s="102"/>
      <c r="E7" s="164">
        <f>C7/C12</f>
        <v>6.9594627797865169E-2</v>
      </c>
      <c r="F7" s="165"/>
      <c r="G7" s="166">
        <f>C7/13670117398063</f>
        <v>2.2540600056855484E-3</v>
      </c>
      <c r="I7" s="166"/>
      <c r="J7" s="166"/>
      <c r="K7" s="167">
        <v>13670117398063</v>
      </c>
      <c r="L7" s="165"/>
    </row>
    <row r="8" spans="1:13" ht="19.5" customHeight="1" x14ac:dyDescent="0.45">
      <c r="A8" s="168" t="s">
        <v>181</v>
      </c>
      <c r="B8" s="102"/>
      <c r="C8" s="99">
        <f>'درآمد سرمایه گذاری در صندوق'!S15</f>
        <v>25721135731</v>
      </c>
      <c r="D8" s="102"/>
      <c r="E8" s="166">
        <f>C8/C12</f>
        <v>5.8093579941842367E-2</v>
      </c>
      <c r="F8" s="165"/>
      <c r="G8" s="166">
        <f>C8/13670117398063</f>
        <v>1.8815592421060393E-3</v>
      </c>
      <c r="I8" s="166"/>
      <c r="J8" s="166"/>
      <c r="K8" s="167"/>
      <c r="L8" s="165"/>
    </row>
    <row r="9" spans="1:13" ht="19.5" customHeight="1" x14ac:dyDescent="0.45">
      <c r="A9" s="163" t="s">
        <v>182</v>
      </c>
      <c r="B9" s="102"/>
      <c r="C9" s="99">
        <f>'سرمایه‌گذاری در اوراق بهادار'!Q18</f>
        <v>307708988618</v>
      </c>
      <c r="D9" s="102"/>
      <c r="E9" s="166">
        <f>C9/C12</f>
        <v>0.69498940155891231</v>
      </c>
      <c r="F9" s="165"/>
      <c r="G9" s="166">
        <f>C9/13670117398063</f>
        <v>2.2509608341886013E-2</v>
      </c>
      <c r="I9" s="166"/>
      <c r="J9" s="166"/>
      <c r="K9" s="167"/>
      <c r="L9" s="165"/>
    </row>
    <row r="10" spans="1:13" s="170" customFormat="1" ht="19.5" customHeight="1" x14ac:dyDescent="0.45">
      <c r="A10" s="163" t="s">
        <v>183</v>
      </c>
      <c r="B10" s="142"/>
      <c r="C10" s="169">
        <f>'درآمد سپرده بانکی'!I25</f>
        <v>78510108758</v>
      </c>
      <c r="D10" s="142"/>
      <c r="E10" s="166">
        <f>C10/C12</f>
        <v>0.17732239070138017</v>
      </c>
      <c r="F10" s="165"/>
      <c r="G10" s="166">
        <f>C10/13670117398063</f>
        <v>5.7431919911034969E-3</v>
      </c>
      <c r="I10" s="166"/>
      <c r="J10" s="166"/>
      <c r="K10" s="167"/>
      <c r="L10" s="165"/>
    </row>
    <row r="11" spans="1:13" s="170" customFormat="1" ht="19.5" customHeight="1" x14ac:dyDescent="0.45">
      <c r="A11" s="163" t="s">
        <v>184</v>
      </c>
      <c r="B11" s="142"/>
      <c r="C11" s="169">
        <f>'سایر درآمدها'!E10</f>
        <v>46314126</v>
      </c>
      <c r="D11" s="142"/>
      <c r="E11" s="166">
        <f>C11/C12</f>
        <v>1.046047658764466E-4</v>
      </c>
      <c r="F11" s="165"/>
      <c r="G11" s="166">
        <f>C11/13670117398063</f>
        <v>3.3879830473557251E-6</v>
      </c>
      <c r="I11" s="166"/>
      <c r="J11" s="166"/>
      <c r="K11" s="167"/>
      <c r="L11" s="165"/>
    </row>
    <row r="12" spans="1:13" ht="19.5" customHeight="1" thickBot="1" x14ac:dyDescent="0.55000000000000004">
      <c r="A12" s="171"/>
      <c r="B12" s="102"/>
      <c r="C12" s="172">
        <f>SUM(C7:C10)</f>
        <v>442753498007</v>
      </c>
      <c r="D12" s="172"/>
      <c r="E12" s="173">
        <f>SUM(E7:E10)</f>
        <v>1</v>
      </c>
      <c r="F12" s="172"/>
      <c r="G12" s="173">
        <f>SUM(G7:G10)</f>
        <v>3.2388419580781098E-2</v>
      </c>
      <c r="J12" s="174"/>
      <c r="K12" s="175"/>
    </row>
    <row r="13" spans="1:13" ht="19.5" thickTop="1" x14ac:dyDescent="0.45">
      <c r="E13" s="177"/>
      <c r="K13" s="170"/>
    </row>
  </sheetData>
  <sheetProtection algorithmName="SHA-512" hashValue="oEKzX3WVGZNmLoCufnD3xOwoL10pU0ZqW6CxLGcYJ3f33VUES2ydMd+8br8e9swHLlrLhVVdr9oS4st5wuPnbA==" saltValue="zgrLJeR0CBm8+BRFwvB2EQ==" spinCount="100000" sheet="1" objects="1" scenarios="1" selectLockedCells="1" autoFilter="0" selectUnlockedCells="1"/>
  <mergeCells count="4">
    <mergeCell ref="A2:G2"/>
    <mergeCell ref="A3:G3"/>
    <mergeCell ref="A4:G4"/>
    <mergeCell ref="A5:H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22"/>
  <sheetViews>
    <sheetView rightToLeft="1" view="pageBreakPreview" zoomScale="87" zoomScaleNormal="100" zoomScaleSheetLayoutView="87" workbookViewId="0">
      <selection activeCell="K9" sqref="K9"/>
    </sheetView>
  </sheetViews>
  <sheetFormatPr defaultRowHeight="18.75" x14ac:dyDescent="0.45"/>
  <cols>
    <col min="1" max="1" width="32.85546875" style="25" customWidth="1"/>
    <col min="2" max="2" width="1" style="26" customWidth="1"/>
    <col min="3" max="3" width="15.5703125" style="68" bestFit="1" customWidth="1"/>
    <col min="4" max="4" width="0.85546875" style="68" customWidth="1"/>
    <col min="5" max="5" width="17.5703125" style="68" customWidth="1"/>
    <col min="6" max="6" width="0.7109375" style="68" customWidth="1"/>
    <col min="7" max="7" width="15" style="68" bestFit="1" customWidth="1"/>
    <col min="8" max="8" width="0.42578125" style="68" customWidth="1"/>
    <col min="9" max="9" width="17.5703125" style="68" bestFit="1" customWidth="1"/>
    <col min="10" max="10" width="0.42578125" style="26" customWidth="1"/>
    <col min="11" max="11" width="11.85546875" style="26" customWidth="1"/>
    <col min="12" max="12" width="0.85546875" style="26" customWidth="1"/>
    <col min="13" max="13" width="15.5703125" style="68" bestFit="1" customWidth="1"/>
    <col min="14" max="14" width="0.7109375" style="68" customWidth="1"/>
    <col min="15" max="15" width="15.85546875" style="68" customWidth="1"/>
    <col min="16" max="16" width="0.7109375" style="68" customWidth="1"/>
    <col min="17" max="17" width="16" style="68" bestFit="1" customWidth="1"/>
    <col min="18" max="18" width="1" style="68" customWidth="1"/>
    <col min="19" max="19" width="16.28515625" style="68" customWidth="1"/>
    <col min="20" max="20" width="1" style="26" customWidth="1"/>
    <col min="21" max="21" width="11.28515625" style="26" customWidth="1"/>
    <col min="22" max="22" width="0.5703125" style="26" hidden="1" customWidth="1"/>
    <col min="23" max="16384" width="9.140625" style="26"/>
  </cols>
  <sheetData>
    <row r="2" spans="1:25" ht="21" x14ac:dyDescent="0.55000000000000004">
      <c r="A2" s="248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</row>
    <row r="3" spans="1:25" ht="21" x14ac:dyDescent="0.55000000000000004">
      <c r="A3" s="248" t="s">
        <v>132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</row>
    <row r="4" spans="1:25" ht="21" x14ac:dyDescent="0.55000000000000004">
      <c r="A4" s="248" t="s">
        <v>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</row>
    <row r="5" spans="1:25" ht="22.5" x14ac:dyDescent="0.45">
      <c r="A5" s="249" t="s">
        <v>196</v>
      </c>
      <c r="B5" s="249"/>
      <c r="C5" s="249"/>
      <c r="D5" s="249"/>
      <c r="E5" s="249"/>
      <c r="F5" s="249"/>
      <c r="G5" s="249"/>
      <c r="H5" s="249"/>
      <c r="I5" s="61"/>
      <c r="J5" s="11"/>
      <c r="K5" s="11"/>
      <c r="L5" s="11"/>
      <c r="M5" s="61"/>
      <c r="N5" s="61"/>
      <c r="O5" s="61"/>
      <c r="P5" s="61"/>
      <c r="Q5" s="61"/>
      <c r="R5" s="61"/>
      <c r="S5" s="61"/>
      <c r="T5" s="11"/>
      <c r="U5" s="11"/>
    </row>
    <row r="6" spans="1:25" ht="19.5" x14ac:dyDescent="0.45">
      <c r="A6" s="247" t="s">
        <v>3</v>
      </c>
      <c r="B6" s="11"/>
      <c r="C6" s="245" t="s">
        <v>134</v>
      </c>
      <c r="D6" s="245" t="s">
        <v>134</v>
      </c>
      <c r="E6" s="245" t="s">
        <v>134</v>
      </c>
      <c r="F6" s="245" t="s">
        <v>134</v>
      </c>
      <c r="G6" s="245" t="s">
        <v>134</v>
      </c>
      <c r="H6" s="246" t="s">
        <v>134</v>
      </c>
      <c r="I6" s="245" t="s">
        <v>134</v>
      </c>
      <c r="J6" s="245" t="s">
        <v>134</v>
      </c>
      <c r="K6" s="245" t="s">
        <v>134</v>
      </c>
      <c r="L6" s="21"/>
      <c r="M6" s="245" t="s">
        <v>135</v>
      </c>
      <c r="N6" s="245" t="s">
        <v>135</v>
      </c>
      <c r="O6" s="245" t="s">
        <v>135</v>
      </c>
      <c r="P6" s="246" t="s">
        <v>135</v>
      </c>
      <c r="Q6" s="245" t="s">
        <v>135</v>
      </c>
      <c r="R6" s="245" t="s">
        <v>135</v>
      </c>
      <c r="S6" s="245" t="s">
        <v>135</v>
      </c>
      <c r="T6" s="245" t="s">
        <v>135</v>
      </c>
      <c r="U6" s="245" t="s">
        <v>135</v>
      </c>
    </row>
    <row r="7" spans="1:25" ht="39" x14ac:dyDescent="0.45">
      <c r="A7" s="245" t="s">
        <v>3</v>
      </c>
      <c r="B7" s="11"/>
      <c r="C7" s="69" t="s">
        <v>152</v>
      </c>
      <c r="D7" s="61"/>
      <c r="E7" s="69" t="s">
        <v>153</v>
      </c>
      <c r="F7" s="61"/>
      <c r="G7" s="69" t="s">
        <v>154</v>
      </c>
      <c r="H7" s="61"/>
      <c r="I7" s="69" t="s">
        <v>100</v>
      </c>
      <c r="J7" s="21"/>
      <c r="K7" s="4" t="s">
        <v>155</v>
      </c>
      <c r="L7" s="11"/>
      <c r="M7" s="69" t="s">
        <v>152</v>
      </c>
      <c r="N7" s="70"/>
      <c r="O7" s="69" t="s">
        <v>153</v>
      </c>
      <c r="P7" s="61"/>
      <c r="Q7" s="69" t="s">
        <v>154</v>
      </c>
      <c r="R7" s="61"/>
      <c r="S7" s="69" t="s">
        <v>100</v>
      </c>
      <c r="T7" s="11"/>
      <c r="U7" s="4" t="s">
        <v>155</v>
      </c>
    </row>
    <row r="8" spans="1:25" ht="19.5" x14ac:dyDescent="0.5">
      <c r="A8" s="6" t="s">
        <v>21</v>
      </c>
      <c r="B8" s="11"/>
      <c r="C8" s="33">
        <v>561636508</v>
      </c>
      <c r="D8" s="17"/>
      <c r="E8" s="34">
        <v>-561556588</v>
      </c>
      <c r="F8" s="17"/>
      <c r="G8" s="34">
        <v>0</v>
      </c>
      <c r="H8" s="17"/>
      <c r="I8" s="34">
        <v>79920</v>
      </c>
      <c r="J8" s="17"/>
      <c r="K8" s="19" t="s">
        <v>23</v>
      </c>
      <c r="L8" s="17"/>
      <c r="M8" s="34">
        <v>561636508</v>
      </c>
      <c r="N8" s="17"/>
      <c r="O8" s="34">
        <v>-49867959</v>
      </c>
      <c r="P8" s="17"/>
      <c r="Q8" s="34">
        <v>0</v>
      </c>
      <c r="R8" s="17"/>
      <c r="S8" s="34">
        <v>511768549</v>
      </c>
      <c r="T8" s="11"/>
      <c r="U8" s="20">
        <v>0.12</v>
      </c>
      <c r="W8" s="43"/>
      <c r="X8" s="18"/>
      <c r="Y8" s="18"/>
    </row>
    <row r="9" spans="1:25" ht="19.5" x14ac:dyDescent="0.5">
      <c r="A9" s="6" t="s">
        <v>28</v>
      </c>
      <c r="B9" s="7"/>
      <c r="C9" s="33">
        <v>0</v>
      </c>
      <c r="D9" s="34"/>
      <c r="E9" s="34">
        <v>-3340008000</v>
      </c>
      <c r="F9" s="34"/>
      <c r="G9" s="34">
        <v>0</v>
      </c>
      <c r="H9" s="34"/>
      <c r="I9" s="34">
        <v>-3340008000</v>
      </c>
      <c r="J9" s="34"/>
      <c r="K9" s="72">
        <v>-1.38</v>
      </c>
      <c r="L9" s="34"/>
      <c r="M9" s="34">
        <v>0</v>
      </c>
      <c r="N9" s="34"/>
      <c r="O9" s="34">
        <v>-556668000</v>
      </c>
      <c r="P9" s="34"/>
      <c r="Q9" s="34">
        <v>0</v>
      </c>
      <c r="R9" s="34"/>
      <c r="S9" s="34">
        <v>-556668000</v>
      </c>
      <c r="T9" s="7"/>
      <c r="U9" s="72">
        <v>-0.13</v>
      </c>
      <c r="W9" s="43"/>
      <c r="X9" s="18"/>
      <c r="Y9" s="18"/>
    </row>
    <row r="10" spans="1:25" ht="19.5" x14ac:dyDescent="0.5">
      <c r="A10" s="10" t="s">
        <v>20</v>
      </c>
      <c r="B10" s="11"/>
      <c r="C10" s="33">
        <v>0</v>
      </c>
      <c r="D10" s="17"/>
      <c r="E10" s="17">
        <v>1148207469</v>
      </c>
      <c r="F10" s="17"/>
      <c r="G10" s="34">
        <v>0</v>
      </c>
      <c r="H10" s="17"/>
      <c r="I10" s="17">
        <v>1148207469</v>
      </c>
      <c r="J10" s="17"/>
      <c r="K10" s="19">
        <v>0.48</v>
      </c>
      <c r="L10" s="17"/>
      <c r="M10" s="34">
        <v>0</v>
      </c>
      <c r="N10" s="17"/>
      <c r="O10" s="34">
        <v>2168836330</v>
      </c>
      <c r="P10" s="17"/>
      <c r="Q10" s="34">
        <v>0</v>
      </c>
      <c r="R10" s="17"/>
      <c r="S10" s="17">
        <v>2168836330</v>
      </c>
      <c r="T10" s="11"/>
      <c r="U10" s="20">
        <v>0.49</v>
      </c>
      <c r="X10" s="18"/>
      <c r="Y10" s="18"/>
    </row>
    <row r="11" spans="1:25" ht="19.5" x14ac:dyDescent="0.5">
      <c r="A11" s="10" t="s">
        <v>30</v>
      </c>
      <c r="B11" s="11"/>
      <c r="C11" s="33">
        <v>0</v>
      </c>
      <c r="D11" s="17"/>
      <c r="E11" s="17">
        <v>4061894367</v>
      </c>
      <c r="F11" s="17"/>
      <c r="G11" s="34">
        <v>0</v>
      </c>
      <c r="H11" s="17"/>
      <c r="I11" s="17">
        <v>4061894367</v>
      </c>
      <c r="J11" s="17"/>
      <c r="K11" s="19" t="s">
        <v>170</v>
      </c>
      <c r="L11" s="17"/>
      <c r="M11" s="34">
        <v>0</v>
      </c>
      <c r="N11" s="17"/>
      <c r="O11" s="17">
        <v>21094771411</v>
      </c>
      <c r="P11" s="17"/>
      <c r="Q11" s="34">
        <v>0</v>
      </c>
      <c r="R11" s="17"/>
      <c r="S11" s="17">
        <v>21094771411</v>
      </c>
      <c r="T11" s="11"/>
      <c r="U11" s="20">
        <v>4.76</v>
      </c>
      <c r="X11" s="18"/>
      <c r="Y11" s="18"/>
    </row>
    <row r="12" spans="1:25" ht="19.5" x14ac:dyDescent="0.5">
      <c r="A12" s="10" t="s">
        <v>29</v>
      </c>
      <c r="B12" s="11"/>
      <c r="C12" s="33">
        <v>0</v>
      </c>
      <c r="D12" s="17"/>
      <c r="E12" s="17">
        <v>879734250</v>
      </c>
      <c r="F12" s="17"/>
      <c r="G12" s="34">
        <v>0</v>
      </c>
      <c r="H12" s="17"/>
      <c r="I12" s="17">
        <v>879734250</v>
      </c>
      <c r="J12" s="17"/>
      <c r="K12" s="19">
        <v>0.36</v>
      </c>
      <c r="L12" s="17"/>
      <c r="M12" s="34">
        <v>0</v>
      </c>
      <c r="N12" s="17"/>
      <c r="O12" s="17">
        <v>1684914750</v>
      </c>
      <c r="P12" s="17"/>
      <c r="Q12" s="34">
        <v>0</v>
      </c>
      <c r="R12" s="17"/>
      <c r="S12" s="17">
        <v>1684914750</v>
      </c>
      <c r="T12" s="11"/>
      <c r="U12" s="20">
        <v>0.38</v>
      </c>
      <c r="X12" s="18"/>
      <c r="Y12" s="18"/>
    </row>
    <row r="13" spans="1:25" ht="19.5" x14ac:dyDescent="0.5">
      <c r="A13" s="10" t="s">
        <v>16</v>
      </c>
      <c r="B13" s="11"/>
      <c r="C13" s="33">
        <v>0</v>
      </c>
      <c r="D13" s="17"/>
      <c r="E13" s="17">
        <v>1053693000</v>
      </c>
      <c r="F13" s="17"/>
      <c r="G13" s="34">
        <v>0</v>
      </c>
      <c r="H13" s="17"/>
      <c r="I13" s="17">
        <v>1053693000</v>
      </c>
      <c r="J13" s="17"/>
      <c r="K13" s="19">
        <v>0.44</v>
      </c>
      <c r="L13" s="17"/>
      <c r="M13" s="34">
        <v>0</v>
      </c>
      <c r="N13" s="17"/>
      <c r="O13" s="17">
        <v>2027862000</v>
      </c>
      <c r="P13" s="17"/>
      <c r="Q13" s="34">
        <v>0</v>
      </c>
      <c r="R13" s="17"/>
      <c r="S13" s="17">
        <v>2027862000</v>
      </c>
      <c r="T13" s="11"/>
      <c r="U13" s="20">
        <v>0.46</v>
      </c>
      <c r="X13" s="18"/>
      <c r="Y13" s="18"/>
    </row>
    <row r="14" spans="1:25" ht="19.5" x14ac:dyDescent="0.5">
      <c r="A14" s="10" t="s">
        <v>31</v>
      </c>
      <c r="B14" s="11"/>
      <c r="C14" s="33">
        <v>0</v>
      </c>
      <c r="D14" s="17"/>
      <c r="E14" s="17">
        <v>1244550600</v>
      </c>
      <c r="F14" s="17"/>
      <c r="G14" s="34">
        <v>0</v>
      </c>
      <c r="H14" s="17"/>
      <c r="I14" s="17">
        <v>1244550600</v>
      </c>
      <c r="J14" s="17"/>
      <c r="K14" s="19">
        <v>0.51</v>
      </c>
      <c r="L14" s="17"/>
      <c r="M14" s="34">
        <v>0</v>
      </c>
      <c r="N14" s="17"/>
      <c r="O14" s="17">
        <v>2385720000</v>
      </c>
      <c r="P14" s="17"/>
      <c r="Q14" s="34">
        <v>0</v>
      </c>
      <c r="R14" s="17"/>
      <c r="S14" s="17">
        <v>2385720000</v>
      </c>
      <c r="T14" s="11"/>
      <c r="U14" s="20">
        <v>0.54</v>
      </c>
      <c r="X14" s="18"/>
      <c r="Y14" s="18"/>
    </row>
    <row r="15" spans="1:25" ht="19.5" x14ac:dyDescent="0.5">
      <c r="A15" s="10" t="s">
        <v>22</v>
      </c>
      <c r="B15" s="11"/>
      <c r="C15" s="33">
        <v>0</v>
      </c>
      <c r="D15" s="17"/>
      <c r="E15" s="17">
        <v>36395858</v>
      </c>
      <c r="F15" s="17"/>
      <c r="G15" s="34">
        <v>0</v>
      </c>
      <c r="H15" s="17"/>
      <c r="I15" s="17">
        <v>36395858</v>
      </c>
      <c r="J15" s="17"/>
      <c r="K15" s="19">
        <v>0.02</v>
      </c>
      <c r="L15" s="17"/>
      <c r="M15" s="34">
        <v>0</v>
      </c>
      <c r="N15" s="17"/>
      <c r="O15" s="17">
        <v>39096334</v>
      </c>
      <c r="P15" s="17"/>
      <c r="Q15" s="34">
        <v>0</v>
      </c>
      <c r="R15" s="17"/>
      <c r="S15" s="17">
        <v>39096334</v>
      </c>
      <c r="T15" s="11"/>
      <c r="U15" s="20">
        <v>0.01</v>
      </c>
      <c r="X15" s="18"/>
      <c r="Y15" s="18"/>
    </row>
    <row r="16" spans="1:25" ht="19.5" x14ac:dyDescent="0.5">
      <c r="A16" s="10" t="s">
        <v>19</v>
      </c>
      <c r="B16" s="11"/>
      <c r="C16" s="33">
        <v>0</v>
      </c>
      <c r="D16" s="17"/>
      <c r="E16" s="17">
        <v>-1141719300</v>
      </c>
      <c r="F16" s="17"/>
      <c r="G16" s="34">
        <v>0</v>
      </c>
      <c r="H16" s="17"/>
      <c r="I16" s="17">
        <v>-1141719300</v>
      </c>
      <c r="J16" s="17"/>
      <c r="K16" s="72">
        <v>-0.47</v>
      </c>
      <c r="L16" s="17"/>
      <c r="M16" s="34">
        <v>0</v>
      </c>
      <c r="N16" s="17"/>
      <c r="O16" s="17">
        <v>660995384</v>
      </c>
      <c r="P16" s="17"/>
      <c r="Q16" s="34">
        <v>0</v>
      </c>
      <c r="R16" s="17"/>
      <c r="S16" s="17">
        <v>660995384</v>
      </c>
      <c r="T16" s="11"/>
      <c r="U16" s="20">
        <v>0.15</v>
      </c>
      <c r="X16" s="19"/>
      <c r="Y16" s="18"/>
    </row>
    <row r="17" spans="1:25" ht="19.5" x14ac:dyDescent="0.5">
      <c r="A17" s="10" t="s">
        <v>15</v>
      </c>
      <c r="B17" s="11"/>
      <c r="C17" s="33">
        <v>0</v>
      </c>
      <c r="D17" s="17"/>
      <c r="E17" s="17">
        <v>-6147843876</v>
      </c>
      <c r="F17" s="17"/>
      <c r="G17" s="34">
        <v>0</v>
      </c>
      <c r="H17" s="17"/>
      <c r="I17" s="17">
        <v>-6147843876</v>
      </c>
      <c r="J17" s="17"/>
      <c r="K17" s="72">
        <v>-2.54</v>
      </c>
      <c r="L17" s="17"/>
      <c r="M17" s="34">
        <v>0</v>
      </c>
      <c r="N17" s="17"/>
      <c r="O17" s="17">
        <v>-3756234130</v>
      </c>
      <c r="P17" s="17"/>
      <c r="Q17" s="34">
        <v>0</v>
      </c>
      <c r="R17" s="17"/>
      <c r="S17" s="17">
        <v>-3756234130</v>
      </c>
      <c r="T17" s="11"/>
      <c r="U17" s="72">
        <v>-0.85</v>
      </c>
      <c r="X17" s="18"/>
      <c r="Y17" s="18"/>
    </row>
    <row r="18" spans="1:25" ht="19.5" x14ac:dyDescent="0.5">
      <c r="A18" s="10" t="s">
        <v>18</v>
      </c>
      <c r="B18" s="11"/>
      <c r="C18" s="33">
        <v>0</v>
      </c>
      <c r="D18" s="17"/>
      <c r="E18" s="17">
        <v>679532580</v>
      </c>
      <c r="F18" s="17"/>
      <c r="G18" s="34">
        <v>0</v>
      </c>
      <c r="H18" s="17"/>
      <c r="I18" s="17">
        <v>679532580</v>
      </c>
      <c r="J18" s="17"/>
      <c r="K18" s="19">
        <v>0.28000000000000003</v>
      </c>
      <c r="L18" s="17"/>
      <c r="M18" s="34">
        <v>0</v>
      </c>
      <c r="N18" s="17"/>
      <c r="O18" s="17">
        <v>1783773022</v>
      </c>
      <c r="P18" s="17"/>
      <c r="Q18" s="34">
        <v>0</v>
      </c>
      <c r="R18" s="17"/>
      <c r="S18" s="17">
        <v>1783773022</v>
      </c>
      <c r="T18" s="11"/>
      <c r="U18" s="20">
        <v>0.4</v>
      </c>
      <c r="X18" s="18"/>
      <c r="Y18" s="18"/>
    </row>
    <row r="19" spans="1:25" ht="19.5" x14ac:dyDescent="0.5">
      <c r="A19" s="10" t="s">
        <v>17</v>
      </c>
      <c r="B19" s="11"/>
      <c r="C19" s="33">
        <v>0</v>
      </c>
      <c r="D19" s="17"/>
      <c r="E19" s="17">
        <v>1441372500</v>
      </c>
      <c r="F19" s="17"/>
      <c r="G19" s="34">
        <v>0</v>
      </c>
      <c r="H19" s="17"/>
      <c r="I19" s="17">
        <v>1441372500</v>
      </c>
      <c r="J19" s="17"/>
      <c r="K19" s="19">
        <v>0.6</v>
      </c>
      <c r="L19" s="17"/>
      <c r="M19" s="34">
        <v>0</v>
      </c>
      <c r="N19" s="17"/>
      <c r="O19" s="17">
        <v>2768429250</v>
      </c>
      <c r="P19" s="17"/>
      <c r="Q19" s="34">
        <v>0</v>
      </c>
      <c r="R19" s="17"/>
      <c r="S19" s="17">
        <v>2768429250</v>
      </c>
      <c r="T19" s="11"/>
      <c r="U19" s="20">
        <v>0.63</v>
      </c>
      <c r="X19" s="18"/>
      <c r="Y19" s="18"/>
    </row>
    <row r="20" spans="1:25" s="67" customFormat="1" ht="21.75" thickBot="1" x14ac:dyDescent="0.3">
      <c r="A20" s="59"/>
      <c r="B20" s="66"/>
      <c r="C20" s="71">
        <f t="shared" ref="C20:U20" si="0">SUM(C8:C19)</f>
        <v>561636508</v>
      </c>
      <c r="D20" s="71">
        <f t="shared" si="0"/>
        <v>0</v>
      </c>
      <c r="E20" s="71">
        <f t="shared" si="0"/>
        <v>-645747140</v>
      </c>
      <c r="F20" s="71">
        <f t="shared" si="0"/>
        <v>0</v>
      </c>
      <c r="G20" s="71">
        <f t="shared" si="0"/>
        <v>0</v>
      </c>
      <c r="H20" s="71">
        <f t="shared" si="0"/>
        <v>0</v>
      </c>
      <c r="I20" s="71">
        <f t="shared" si="0"/>
        <v>-84110632</v>
      </c>
      <c r="J20" s="71">
        <f t="shared" si="0"/>
        <v>0</v>
      </c>
      <c r="K20" s="73">
        <f t="shared" si="0"/>
        <v>-1.6999999999999997</v>
      </c>
      <c r="L20" s="71">
        <f t="shared" si="0"/>
        <v>0</v>
      </c>
      <c r="M20" s="71">
        <f t="shared" si="0"/>
        <v>561636508</v>
      </c>
      <c r="N20" s="71">
        <f t="shared" si="0"/>
        <v>0</v>
      </c>
      <c r="O20" s="71">
        <f t="shared" si="0"/>
        <v>30251628392</v>
      </c>
      <c r="P20" s="71">
        <f t="shared" si="0"/>
        <v>0</v>
      </c>
      <c r="Q20" s="71">
        <f t="shared" si="0"/>
        <v>0</v>
      </c>
      <c r="R20" s="71">
        <f t="shared" si="0"/>
        <v>0</v>
      </c>
      <c r="S20" s="71">
        <f t="shared" si="0"/>
        <v>30813264900</v>
      </c>
      <c r="T20" s="71">
        <f t="shared" si="0"/>
        <v>0</v>
      </c>
      <c r="U20" s="74">
        <f t="shared" si="0"/>
        <v>6.9600000000000009</v>
      </c>
      <c r="V20" s="71"/>
    </row>
    <row r="21" spans="1:25" ht="19.5" thickTop="1" x14ac:dyDescent="0.45"/>
    <row r="22" spans="1:25" x14ac:dyDescent="0.45">
      <c r="U22" s="72"/>
    </row>
  </sheetData>
  <sheetProtection algorithmName="SHA-512" hashValue="Uq3DrThYFzNnnPt5QsVMbMS2+4ENyYa0hpt4b/OPz6H4twl0kgHVueJpNHj3549a9+CtdfT4p7UxNl0zzAAZnQ==" saltValue="RzD+fLi17c2eRlEJL/KFWw==" spinCount="100000" sheet="1" objects="1" scenarios="1" selectLockedCells="1" autoFilter="0" selectUnlockedCells="1"/>
  <mergeCells count="7">
    <mergeCell ref="M6:U6"/>
    <mergeCell ref="C6:K6"/>
    <mergeCell ref="A2:U2"/>
    <mergeCell ref="A3:U3"/>
    <mergeCell ref="A4:U4"/>
    <mergeCell ref="A6:A7"/>
    <mergeCell ref="A5:H5"/>
  </mergeCell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6"/>
  <sheetViews>
    <sheetView rightToLeft="1" view="pageBreakPreview" zoomScaleNormal="100" zoomScaleSheetLayoutView="100" workbookViewId="0">
      <selection activeCell="O22" sqref="O22"/>
    </sheetView>
  </sheetViews>
  <sheetFormatPr defaultColWidth="9.140625" defaultRowHeight="15.75" x14ac:dyDescent="0.4"/>
  <cols>
    <col min="1" max="1" width="30.140625" style="110" customWidth="1"/>
    <col min="2" max="2" width="0.5703125" style="110" customWidth="1"/>
    <col min="3" max="3" width="12.85546875" style="110" bestFit="1" customWidth="1"/>
    <col min="4" max="4" width="0.42578125" style="110" customWidth="1"/>
    <col min="5" max="5" width="17.85546875" style="110" bestFit="1" customWidth="1"/>
    <col min="6" max="6" width="0.85546875" style="110" customWidth="1"/>
    <col min="7" max="7" width="16.28515625" style="110" bestFit="1" customWidth="1"/>
    <col min="8" max="8" width="1" style="110" customWidth="1"/>
    <col min="9" max="9" width="17" style="110" bestFit="1" customWidth="1"/>
    <col min="10" max="10" width="0.7109375" style="110" customWidth="1"/>
    <col min="11" max="11" width="15.28515625" style="110" bestFit="1" customWidth="1"/>
    <col min="12" max="12" width="0.7109375" style="110" customWidth="1"/>
    <col min="13" max="13" width="13" style="110" bestFit="1" customWidth="1"/>
    <col min="14" max="14" width="0.5703125" style="110" customWidth="1"/>
    <col min="15" max="15" width="17.140625" style="110" bestFit="1" customWidth="1"/>
    <col min="16" max="16" width="0.85546875" style="110" customWidth="1"/>
    <col min="17" max="17" width="16.85546875" style="110" bestFit="1" customWidth="1"/>
    <col min="18" max="18" width="0.85546875" style="110" customWidth="1"/>
    <col min="19" max="19" width="16.42578125" style="110" bestFit="1" customWidth="1"/>
    <col min="20" max="20" width="1.28515625" style="110" customWidth="1"/>
    <col min="21" max="21" width="15.28515625" style="110" bestFit="1" customWidth="1"/>
    <col min="22" max="16384" width="9.140625" style="110"/>
  </cols>
  <sheetData>
    <row r="1" spans="1:27" ht="21" x14ac:dyDescent="0.55000000000000004">
      <c r="A1" s="228" t="str">
        <f>'سرمایه‌گذاری در سهام'!A2:U2</f>
        <v>صندوق سرمایه‌گذاری تداوم اطمینان تمدن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</row>
    <row r="2" spans="1:27" ht="21" x14ac:dyDescent="0.55000000000000004">
      <c r="A2" s="228" t="str">
        <f>'[1]درآمد سرمایه گذاری در سهام '!A2:U2</f>
        <v>‫صورت وضعیت درآمدها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</row>
    <row r="3" spans="1:27" ht="21" x14ac:dyDescent="0.55000000000000004">
      <c r="A3" s="228" t="str">
        <f>'[2]9'!A3:U3</f>
        <v>‫برای ماه منتهی به 1403/01/31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5" spans="1:27" ht="22.5" x14ac:dyDescent="0.4">
      <c r="A5" s="234" t="s">
        <v>178</v>
      </c>
      <c r="B5" s="234"/>
      <c r="C5" s="234"/>
      <c r="D5" s="234"/>
      <c r="E5" s="234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7" spans="1:27" ht="19.5" customHeight="1" thickBot="1" x14ac:dyDescent="0.45">
      <c r="A7" s="178"/>
      <c r="B7" s="179"/>
      <c r="C7" s="258" t="str">
        <f>'[2]3'!K5</f>
        <v>1402/12/29</v>
      </c>
      <c r="D7" s="258"/>
      <c r="E7" s="258"/>
      <c r="F7" s="258"/>
      <c r="G7" s="258"/>
      <c r="H7" s="258"/>
      <c r="I7" s="258"/>
      <c r="J7" s="258"/>
      <c r="K7" s="258"/>
      <c r="L7" s="179"/>
      <c r="M7" s="258" t="str">
        <f>'[2]3'!Q5</f>
        <v>1403/01/31</v>
      </c>
      <c r="N7" s="258"/>
      <c r="O7" s="258"/>
      <c r="P7" s="258"/>
      <c r="Q7" s="258"/>
      <c r="R7" s="258"/>
      <c r="S7" s="258"/>
      <c r="T7" s="258"/>
      <c r="U7" s="258"/>
    </row>
    <row r="8" spans="1:27" ht="14.25" customHeight="1" x14ac:dyDescent="0.4">
      <c r="A8" s="260" t="s">
        <v>171</v>
      </c>
      <c r="B8" s="262"/>
      <c r="C8" s="263" t="s">
        <v>179</v>
      </c>
      <c r="D8" s="259"/>
      <c r="E8" s="263" t="s">
        <v>153</v>
      </c>
      <c r="F8" s="259"/>
      <c r="G8" s="263" t="s">
        <v>154</v>
      </c>
      <c r="H8" s="259"/>
      <c r="I8" s="263" t="s">
        <v>177</v>
      </c>
      <c r="J8" s="263"/>
      <c r="K8" s="263"/>
      <c r="L8" s="260"/>
      <c r="M8" s="263" t="s">
        <v>179</v>
      </c>
      <c r="N8" s="259"/>
      <c r="O8" s="263" t="s">
        <v>153</v>
      </c>
      <c r="P8" s="259"/>
      <c r="Q8" s="263" t="s">
        <v>154</v>
      </c>
      <c r="R8" s="259"/>
      <c r="S8" s="263" t="s">
        <v>177</v>
      </c>
      <c r="T8" s="263"/>
      <c r="U8" s="263"/>
    </row>
    <row r="9" spans="1:27" ht="14.25" customHeight="1" thickBot="1" x14ac:dyDescent="0.45">
      <c r="A9" s="260"/>
      <c r="B9" s="262"/>
      <c r="C9" s="264"/>
      <c r="D9" s="260"/>
      <c r="E9" s="264"/>
      <c r="F9" s="260"/>
      <c r="G9" s="264"/>
      <c r="H9" s="260"/>
      <c r="I9" s="258"/>
      <c r="J9" s="258"/>
      <c r="K9" s="258"/>
      <c r="L9" s="260"/>
      <c r="M9" s="264"/>
      <c r="N9" s="260"/>
      <c r="O9" s="264"/>
      <c r="P9" s="260"/>
      <c r="Q9" s="264"/>
      <c r="R9" s="260"/>
      <c r="S9" s="258"/>
      <c r="T9" s="258"/>
      <c r="U9" s="258"/>
    </row>
    <row r="10" spans="1:27" ht="24.75" customHeight="1" thickBot="1" x14ac:dyDescent="0.45">
      <c r="A10" s="261"/>
      <c r="B10" s="262"/>
      <c r="C10" s="258"/>
      <c r="D10" s="260"/>
      <c r="E10" s="258"/>
      <c r="F10" s="260"/>
      <c r="G10" s="258"/>
      <c r="H10" s="260"/>
      <c r="I10" s="180" t="s">
        <v>100</v>
      </c>
      <c r="J10" s="180"/>
      <c r="K10" s="180" t="s">
        <v>180</v>
      </c>
      <c r="L10" s="260"/>
      <c r="M10" s="258"/>
      <c r="N10" s="260"/>
      <c r="O10" s="258"/>
      <c r="P10" s="260"/>
      <c r="Q10" s="258"/>
      <c r="R10" s="260"/>
      <c r="S10" s="180" t="s">
        <v>100</v>
      </c>
      <c r="T10" s="180"/>
      <c r="U10" s="180" t="s">
        <v>180</v>
      </c>
    </row>
    <row r="11" spans="1:27" s="81" customFormat="1" ht="23.25" customHeight="1" x14ac:dyDescent="0.45">
      <c r="A11" s="181" t="s">
        <v>24</v>
      </c>
      <c r="C11" s="104">
        <v>0</v>
      </c>
      <c r="D11" s="99"/>
      <c r="E11" s="99">
        <v>0</v>
      </c>
      <c r="F11" s="99"/>
      <c r="G11" s="105">
        <v>0</v>
      </c>
      <c r="H11" s="99"/>
      <c r="I11" s="99">
        <v>0</v>
      </c>
      <c r="J11" s="99"/>
      <c r="K11" s="165" t="s">
        <v>166</v>
      </c>
      <c r="L11" s="99"/>
      <c r="M11" s="105">
        <v>0</v>
      </c>
      <c r="N11" s="99"/>
      <c r="O11" s="99">
        <v>-58687500</v>
      </c>
      <c r="P11" s="99"/>
      <c r="Q11" s="105">
        <v>0</v>
      </c>
      <c r="R11" s="99"/>
      <c r="S11" s="99">
        <v>-58687500</v>
      </c>
      <c r="T11" s="102"/>
      <c r="U11" s="182">
        <v>-0.01</v>
      </c>
      <c r="V11" s="83"/>
      <c r="W11" s="83"/>
      <c r="X11" s="84"/>
      <c r="Y11" s="84"/>
      <c r="Z11" s="84"/>
      <c r="AA11" s="84"/>
    </row>
    <row r="12" spans="1:27" s="81" customFormat="1" ht="23.25" customHeight="1" x14ac:dyDescent="0.45">
      <c r="A12" s="181" t="s">
        <v>25</v>
      </c>
      <c r="C12" s="104">
        <v>0</v>
      </c>
      <c r="D12" s="99"/>
      <c r="E12" s="99">
        <v>0</v>
      </c>
      <c r="F12" s="99"/>
      <c r="G12" s="105">
        <v>0</v>
      </c>
      <c r="H12" s="99"/>
      <c r="I12" s="99">
        <v>0</v>
      </c>
      <c r="J12" s="99"/>
      <c r="K12" s="165" t="s">
        <v>166</v>
      </c>
      <c r="L12" s="99"/>
      <c r="M12" s="105">
        <v>0</v>
      </c>
      <c r="N12" s="99"/>
      <c r="O12" s="99">
        <v>-58687500</v>
      </c>
      <c r="P12" s="99"/>
      <c r="Q12" s="105">
        <v>0</v>
      </c>
      <c r="R12" s="99"/>
      <c r="S12" s="99">
        <v>-58687500</v>
      </c>
      <c r="T12" s="102"/>
      <c r="U12" s="182">
        <v>-0.01</v>
      </c>
      <c r="V12" s="83"/>
      <c r="W12" s="83"/>
      <c r="X12" s="84"/>
      <c r="Y12" s="84"/>
      <c r="Z12" s="84"/>
      <c r="AA12" s="84"/>
    </row>
    <row r="13" spans="1:27" s="81" customFormat="1" ht="23.25" customHeight="1" x14ac:dyDescent="0.45">
      <c r="A13" s="181" t="s">
        <v>26</v>
      </c>
      <c r="C13" s="104">
        <v>0</v>
      </c>
      <c r="D13" s="99"/>
      <c r="E13" s="99">
        <v>17481899507</v>
      </c>
      <c r="F13" s="99"/>
      <c r="G13" s="105">
        <v>0</v>
      </c>
      <c r="H13" s="99"/>
      <c r="I13" s="99">
        <v>17481899507</v>
      </c>
      <c r="J13" s="99"/>
      <c r="K13" s="165">
        <v>7.23</v>
      </c>
      <c r="L13" s="99"/>
      <c r="M13" s="105">
        <v>0</v>
      </c>
      <c r="N13" s="99"/>
      <c r="O13" s="99">
        <v>23702380701</v>
      </c>
      <c r="P13" s="99"/>
      <c r="Q13" s="105">
        <v>0</v>
      </c>
      <c r="R13" s="99"/>
      <c r="S13" s="99">
        <v>23702380701</v>
      </c>
      <c r="T13" s="102"/>
      <c r="U13" s="183">
        <v>5.35</v>
      </c>
      <c r="V13" s="83"/>
      <c r="W13" s="83"/>
      <c r="X13" s="84"/>
      <c r="Y13" s="84"/>
      <c r="Z13" s="84"/>
      <c r="AA13" s="84"/>
    </row>
    <row r="14" spans="1:27" s="84" customFormat="1" ht="23.25" customHeight="1" thickBot="1" x14ac:dyDescent="0.5">
      <c r="A14" s="184" t="s">
        <v>27</v>
      </c>
      <c r="C14" s="104">
        <v>0</v>
      </c>
      <c r="D14" s="99"/>
      <c r="E14" s="99">
        <v>-885345461</v>
      </c>
      <c r="F14" s="99"/>
      <c r="G14" s="105">
        <v>0</v>
      </c>
      <c r="H14" s="99"/>
      <c r="I14" s="99">
        <v>-885345461</v>
      </c>
      <c r="J14" s="99"/>
      <c r="K14" s="182">
        <v>-0.37</v>
      </c>
      <c r="L14" s="99"/>
      <c r="M14" s="105">
        <v>0</v>
      </c>
      <c r="N14" s="99"/>
      <c r="O14" s="99">
        <v>2136130030</v>
      </c>
      <c r="P14" s="99"/>
      <c r="Q14" s="105">
        <v>0</v>
      </c>
      <c r="R14" s="99"/>
      <c r="S14" s="99">
        <v>2136130030</v>
      </c>
      <c r="T14" s="102"/>
      <c r="U14" s="183">
        <v>0.48</v>
      </c>
      <c r="V14" s="83"/>
      <c r="W14" s="83"/>
    </row>
    <row r="15" spans="1:27" ht="24.75" customHeight="1" thickBot="1" x14ac:dyDescent="0.6">
      <c r="A15" s="185" t="s">
        <v>177</v>
      </c>
      <c r="B15" s="186"/>
      <c r="C15" s="187">
        <f>SUM(C11:C14)</f>
        <v>0</v>
      </c>
      <c r="D15" s="186"/>
      <c r="E15" s="188">
        <f>SUM(E11:E14)</f>
        <v>16596554046</v>
      </c>
      <c r="F15" s="189"/>
      <c r="G15" s="188">
        <f>SUM(G11:G14)</f>
        <v>0</v>
      </c>
      <c r="H15" s="189"/>
      <c r="I15" s="188">
        <f>SUM(I11:I14)</f>
        <v>16596554046</v>
      </c>
      <c r="J15" s="85"/>
      <c r="K15" s="190">
        <f>SUM(K11:K14)</f>
        <v>6.86</v>
      </c>
      <c r="L15" s="189"/>
      <c r="M15" s="188">
        <f>SUM(M11:M14)</f>
        <v>0</v>
      </c>
      <c r="N15" s="189"/>
      <c r="O15" s="188">
        <f>SUM(O11:O14)</f>
        <v>25721135731</v>
      </c>
      <c r="P15" s="189"/>
      <c r="Q15" s="188">
        <f>SUM(Q11:Q14)</f>
        <v>0</v>
      </c>
      <c r="R15" s="189"/>
      <c r="S15" s="188">
        <f>SUM(S11:S14)</f>
        <v>25721135731</v>
      </c>
      <c r="T15" s="86"/>
      <c r="U15" s="190">
        <f>SUM(U11:U14)</f>
        <v>5.8100000000000005</v>
      </c>
    </row>
    <row r="16" spans="1:27" ht="19.5" thickTop="1" x14ac:dyDescent="0.45">
      <c r="J16" s="82"/>
      <c r="T16" s="81"/>
    </row>
  </sheetData>
  <sheetProtection algorithmName="SHA-512" hashValue="NgeKutXEku1Cl8r2BulI1tRji0kfu+Algb6gfP74RgNnMm8PL2PkYeZ/Y9D9RXmEJ151kMBtX64X6f9TD0vYiw==" saltValue="iGzR6Sea/5yS5xJEa1jKzA==" spinCount="100000" sheet="1" objects="1" scenarios="1" selectLockedCells="1" autoFilter="0" selectUnlockedCells="1"/>
  <mergeCells count="23">
    <mergeCell ref="O8:O10"/>
    <mergeCell ref="P8:P10"/>
    <mergeCell ref="Q8:Q10"/>
    <mergeCell ref="R8:R10"/>
    <mergeCell ref="S8:U9"/>
    <mergeCell ref="N8:N10"/>
    <mergeCell ref="A8:A10"/>
    <mergeCell ref="B8:B10"/>
    <mergeCell ref="C8:C10"/>
    <mergeCell ref="D8:D10"/>
    <mergeCell ref="E8:E10"/>
    <mergeCell ref="F8:F10"/>
    <mergeCell ref="G8:G10"/>
    <mergeCell ref="H8:H10"/>
    <mergeCell ref="I8:K9"/>
    <mergeCell ref="L8:L10"/>
    <mergeCell ref="M8:M10"/>
    <mergeCell ref="A1:U1"/>
    <mergeCell ref="A2:U2"/>
    <mergeCell ref="A3:U3"/>
    <mergeCell ref="A5:E5"/>
    <mergeCell ref="C7:K7"/>
    <mergeCell ref="M7:U7"/>
  </mergeCells>
  <conditionalFormatting sqref="A11:A14">
    <cfRule type="duplicateValues" dxfId="0" priority="1"/>
  </conditionalFormatting>
  <pageMargins left="0.7" right="0.7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سهام</vt:lpstr>
      <vt:lpstr>واحدهای صندوق</vt:lpstr>
      <vt:lpstr>تبعی</vt:lpstr>
      <vt:lpstr>اوراق مشارکت</vt:lpstr>
      <vt:lpstr>تعدیل قیمت</vt:lpstr>
      <vt:lpstr>سپرده</vt:lpstr>
      <vt:lpstr>جمع درآمدها</vt:lpstr>
      <vt:lpstr>سرمایه‌گذاری در سهام</vt:lpstr>
      <vt:lpstr>درآمد سرمایه گذاری در صندوق</vt:lpstr>
      <vt:lpstr>سرمایه‌گذاری در اوراق بهادار</vt:lpstr>
      <vt:lpstr>درآمد سپرده بانکی</vt:lpstr>
      <vt:lpstr>سایر درآمدها</vt:lpstr>
      <vt:lpstr>درآمد سود سهام</vt:lpstr>
      <vt:lpstr>سود اوراق بهادار و سپرده بانکی</vt:lpstr>
      <vt:lpstr>درآمد ناشی از تغییر قیمت اوراق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سرمایه گذاری در صندوق'!Print_Area</vt:lpstr>
      <vt:lpstr>'درآمد سود سهام'!Print_Area</vt:lpstr>
      <vt:lpstr>سپرده!Print_Area</vt:lpstr>
      <vt:lpstr>'سرمایه‌گذاری در سهام'!Print_Area</vt:lpstr>
      <vt:lpstr>سهام!Print_Area</vt:lpstr>
      <vt:lpstr>'واحدهای صندوق'!Print_Area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Majid 2116. Aghataghi</dc:creator>
  <cp:lastModifiedBy>Sahar Sadat Akhlaghi</cp:lastModifiedBy>
  <cp:lastPrinted>2024-04-29T08:08:14Z</cp:lastPrinted>
  <dcterms:created xsi:type="dcterms:W3CDTF">2024-04-28T14:18:40Z</dcterms:created>
  <dcterms:modified xsi:type="dcterms:W3CDTF">2024-04-29T13:52:16Z</dcterms:modified>
</cp:coreProperties>
</file>