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اردیبهشت1403\"/>
    </mc:Choice>
  </mc:AlternateContent>
  <xr:revisionPtr revIDLastSave="0" documentId="13_ncr:1_{6A954AC7-C687-4AD8-A210-1CB8F3EDF6D8}" xr6:coauthVersionLast="47" xr6:coauthVersionMax="47" xr10:uidLastSave="{00000000-0000-0000-0000-000000000000}"/>
  <bookViews>
    <workbookView xWindow="-120" yWindow="-120" windowWidth="29040" windowHeight="15720" tabRatio="930" xr2:uid="{00000000-000D-0000-FFFF-FFFF00000000}"/>
  </bookViews>
  <sheets>
    <sheet name="صفحه اول" sheetId="17" r:id="rId1"/>
    <sheet name="سهام" sheetId="1" r:id="rId2"/>
    <sheet name="واحدهای صندوق" sheetId="16" r:id="rId3"/>
    <sheet name="تبعی" sheetId="2" r:id="rId4"/>
    <sheet name="اوراق مشارکت" sheetId="3" r:id="rId5"/>
    <sheet name="تعدیل قیمت" sheetId="4" r:id="rId6"/>
    <sheet name="سپرده" sheetId="6" r:id="rId7"/>
    <sheet name="جمع درآمدها" sheetId="15" r:id="rId8"/>
    <sheet name="سرمایه‌گذاری در سهام" sheetId="11" r:id="rId9"/>
    <sheet name="سرمایه گذاری در صندوق " sheetId="24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درآمد سود سهام" sheetId="8" r:id="rId14"/>
    <sheet name="سود اوراق بهادار و سپرده بانکی" sheetId="7" r:id="rId15"/>
    <sheet name="مبالغ تخصیصی اوراق " sheetId="25" r:id="rId16"/>
    <sheet name="سود سپرده بانکی" sheetId="23" r:id="rId17"/>
    <sheet name="درآمد ناشی از تغییر قیمت اوراق" sheetId="9" r:id="rId18"/>
    <sheet name="درآمد ناشی از فروش" sheetId="10" r:id="rId19"/>
  </sheets>
  <externalReferences>
    <externalReference r:id="rId20"/>
    <externalReference r:id="rId21"/>
  </externalReferences>
  <definedNames>
    <definedName name="_xlnm.Print_Area" localSheetId="3">تبعی!$A$1:$Q$15</definedName>
    <definedName name="_xlnm.Print_Area" localSheetId="6">سپرده!$A$1:$L$28</definedName>
    <definedName name="_xlnm.Print_Area" localSheetId="9">'سرمایه گذاری در صندوق '!$A$1:$V$12</definedName>
    <definedName name="_xlnm.Print_Area" localSheetId="0">'صفحه اول'!$A$1:$F$29</definedName>
    <definedName name="_xlnm.Print_Area" localSheetId="2">'واحدهای صندوق'!$A$1:$Y$16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5" l="1"/>
  <c r="A1" i="25"/>
  <c r="A2" i="25"/>
  <c r="A3" i="25"/>
  <c r="E11" i="15" l="1"/>
  <c r="U12" i="24"/>
  <c r="S12" i="24"/>
  <c r="E8" i="15" s="1"/>
  <c r="Q12" i="24"/>
  <c r="O12" i="24"/>
  <c r="M12" i="24"/>
  <c r="K12" i="24"/>
  <c r="I12" i="24"/>
  <c r="G12" i="24"/>
  <c r="E12" i="24"/>
  <c r="C12" i="24"/>
  <c r="N31" i="23"/>
  <c r="L31" i="23"/>
  <c r="J31" i="23"/>
  <c r="E10" i="15" s="1"/>
  <c r="H31" i="23"/>
  <c r="F31" i="23"/>
  <c r="D31" i="23"/>
  <c r="Q14" i="10" l="1"/>
  <c r="O14" i="10"/>
  <c r="M14" i="10"/>
  <c r="I14" i="10"/>
  <c r="G14" i="10"/>
  <c r="E14" i="10"/>
  <c r="U20" i="11" l="1"/>
  <c r="K20" i="11" l="1"/>
  <c r="S20" i="11"/>
  <c r="E7" i="15" s="1"/>
  <c r="Q20" i="11"/>
  <c r="O20" i="11"/>
  <c r="M20" i="11"/>
  <c r="I20" i="11"/>
  <c r="G20" i="11"/>
  <c r="E20" i="11"/>
  <c r="C20" i="11"/>
  <c r="Q20" i="12"/>
  <c r="E9" i="15" s="1"/>
  <c r="O20" i="12"/>
  <c r="M20" i="12"/>
  <c r="K20" i="12"/>
  <c r="I20" i="12"/>
  <c r="G20" i="12"/>
  <c r="E20" i="12"/>
  <c r="C20" i="12"/>
  <c r="K31" i="13"/>
  <c r="G31" i="13"/>
  <c r="I31" i="13"/>
  <c r="E31" i="13"/>
  <c r="I12" i="15" l="1"/>
  <c r="E12" i="15"/>
  <c r="G7" i="15" s="1"/>
  <c r="Q35" i="9"/>
  <c r="O35" i="9"/>
  <c r="M35" i="9"/>
  <c r="I35" i="9"/>
  <c r="G35" i="9"/>
  <c r="E35" i="9"/>
  <c r="S10" i="8"/>
  <c r="Q10" i="8"/>
  <c r="O10" i="8"/>
  <c r="M10" i="8"/>
  <c r="K10" i="8"/>
  <c r="I10" i="8"/>
  <c r="G10" i="8"/>
  <c r="E10" i="8"/>
  <c r="S41" i="7"/>
  <c r="Q41" i="7"/>
  <c r="O41" i="7"/>
  <c r="M41" i="7"/>
  <c r="I41" i="7"/>
  <c r="K41" i="7"/>
  <c r="D28" i="6"/>
  <c r="F28" i="6"/>
  <c r="H28" i="6"/>
  <c r="J28" i="6"/>
  <c r="L28" i="6"/>
  <c r="G9" i="15" l="1"/>
  <c r="G10" i="15"/>
  <c r="G8" i="15"/>
  <c r="G11" i="15"/>
  <c r="AK21" i="3"/>
  <c r="AI21" i="3"/>
  <c r="AG21" i="3"/>
  <c r="AA21" i="3"/>
  <c r="W21" i="3"/>
  <c r="S21" i="3"/>
  <c r="Q21" i="3"/>
  <c r="Y13" i="16"/>
  <c r="W13" i="16"/>
  <c r="U13" i="16"/>
  <c r="O13" i="16"/>
  <c r="G13" i="16"/>
  <c r="E13" i="16"/>
  <c r="A2" i="16"/>
  <c r="A1" i="16"/>
  <c r="Y21" i="1"/>
  <c r="W21" i="1"/>
  <c r="U21" i="1"/>
  <c r="O21" i="1"/>
  <c r="G21" i="1"/>
  <c r="E21" i="1"/>
  <c r="G12" i="15" l="1"/>
</calcChain>
</file>

<file path=xl/sharedStrings.xml><?xml version="1.0" encoding="utf-8"?>
<sst xmlns="http://schemas.openxmlformats.org/spreadsheetml/2006/main" count="969" uniqueCount="256">
  <si>
    <t>صندوق سرمایه‌گذاری تداوم اطمینان تمدن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</si>
  <si>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</si>
  <si>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</si>
  <si>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</si>
  <si>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</si>
  <si>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</si>
  <si>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</si>
  <si>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</si>
  <si>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</si>
  <si>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</si>
  <si>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</si>
  <si>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</si>
  <si>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</si>
  <si>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</si>
  <si>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</si>
  <si>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</si>
  <si>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0.42%</t>
  </si>
  <si>
    <t>بانک‌اقتصادنوین‌</t>
  </si>
  <si>
    <t>پالایش نفت شیراز</t>
  </si>
  <si>
    <t>سایپا</t>
  </si>
  <si>
    <t>سرمایه گذاری تامین اجتماعی</t>
  </si>
  <si>
    <t>سرمایه گذاری خوارزمی</t>
  </si>
  <si>
    <t>سرمایه‌گذاری‌غدیر(هلدینگ‌</t>
  </si>
  <si>
    <t>صنایع پتروشیمی خلیج فارس</t>
  </si>
  <si>
    <t>صندوق س ثروت ساز دیبا-سهام</t>
  </si>
  <si>
    <t>صندوق س.آرمان آتیه درخشان مس-س</t>
  </si>
  <si>
    <t>صندوق س.پشتوانه طلا تابان تمدن</t>
  </si>
  <si>
    <t>صندوق س.سهامی سپینود-س</t>
  </si>
  <si>
    <t>فرآوری معدنی اپال کانی پارس</t>
  </si>
  <si>
    <t>فولاد  خوزستان</t>
  </si>
  <si>
    <t>ملی‌ صنایع‌ مس‌ ایران‌</t>
  </si>
  <si>
    <t>کشتیرانی جمهوری اسلامی ایران</t>
  </si>
  <si>
    <t>تعداد اوراق تبعی</t>
  </si>
  <si>
    <t>قیمت اعمال</t>
  </si>
  <si>
    <t>تاریخ اعمال</t>
  </si>
  <si>
    <t>نرخ موثر</t>
  </si>
  <si>
    <t>اختیارف ت فخوز-4433-03/06/21</t>
  </si>
  <si>
    <t>1403/06/21</t>
  </si>
  <si>
    <t>اختیارف ت وخارزم-2103-03/06/10</t>
  </si>
  <si>
    <t>1403/06/10</t>
  </si>
  <si>
    <t>اختیارف ت حکشتی-15741-03/06/24</t>
  </si>
  <si>
    <t>1403/06/24</t>
  </si>
  <si>
    <t>اختیارف ت ونوین-3597-03/06/19</t>
  </si>
  <si>
    <t>1403/06/19</t>
  </si>
  <si>
    <t>اختیارف ت شراز-17252-03/06/18</t>
  </si>
  <si>
    <t>1403/06/18</t>
  </si>
  <si>
    <t>اختیارف ت خساپا-3216-03/06/26</t>
  </si>
  <si>
    <t>1403/06/26</t>
  </si>
  <si>
    <t>اختیارف ت شستا-1506-03/06/27</t>
  </si>
  <si>
    <t>1403/06/27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</si>
  <si>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</si>
  <si>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</si>
  <si>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</si>
  <si>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</si>
  <si>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</si>
  <si>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</si>
  <si>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</si>
  <si>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</si>
  <si>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</si>
  <si>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</si>
  <si>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</si>
  <si>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</si>
  <si>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اسنادخزانه-م4بودجه00-030522</t>
  </si>
  <si>
    <t>1400/03/11</t>
  </si>
  <si>
    <t>1403/05/22</t>
  </si>
  <si>
    <t>صکوک اجاره پارسیان-6ماهه16%</t>
  </si>
  <si>
    <t>1399/06/10</t>
  </si>
  <si>
    <t>صکوک اجاره فارس307- 3ماهه18%</t>
  </si>
  <si>
    <t>1399/07/13</t>
  </si>
  <si>
    <t>1403/07/13</t>
  </si>
  <si>
    <t>مرابحه سبحان انکولوژی060530</t>
  </si>
  <si>
    <t>1402/05/30</t>
  </si>
  <si>
    <t>1406/05/30</t>
  </si>
  <si>
    <t>مرابحه عام دولت131-ش.خ040410</t>
  </si>
  <si>
    <t>1402/05/10</t>
  </si>
  <si>
    <t>1404/04/07</t>
  </si>
  <si>
    <t>مرابحه عام دولت96-ش.خ030414</t>
  </si>
  <si>
    <t>1400/10/14</t>
  </si>
  <si>
    <t>1403/04/14</t>
  </si>
  <si>
    <t>مرابحه گهردانه شرق 060715</t>
  </si>
  <si>
    <t>1402/07/15</t>
  </si>
  <si>
    <t>1406/07/15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</si>
  <si>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</si>
  <si>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</si>
  <si>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</si>
  <si>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</si>
  <si>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</si>
  <si>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</si>
  <si>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مرابحه کرمان موتور14030614</t>
  </si>
  <si>
    <t>1400/06/14</t>
  </si>
  <si>
    <t>1403/06/14</t>
  </si>
  <si>
    <t>مرابحه گلرنگ فرش بیدگل060224</t>
  </si>
  <si>
    <t>1403/02/24</t>
  </si>
  <si>
    <t>1406/02/24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</si>
  <si>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</si>
  <si>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</si>
  <si>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</si>
  <si>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</si>
  <si>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</si>
  <si>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</si>
  <si>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</si>
  <si>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</si>
  <si>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</si>
  <si>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</si>
  <si>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</si>
  <si>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تجارت بورس کالا</t>
  </si>
  <si>
    <t>104456251</t>
  </si>
  <si>
    <t>بانک خاورمیانه دروس</t>
  </si>
  <si>
    <t>1011-10-810-707074799</t>
  </si>
  <si>
    <t>بانک پاسارگاد شهید بهزادی</t>
  </si>
  <si>
    <t xml:space="preserve">378.8100.14069480.1 </t>
  </si>
  <si>
    <t>بانک صادرات میدان فرهنگ</t>
  </si>
  <si>
    <t>0218175230008</t>
  </si>
  <si>
    <t>بانک ملت بورس کالا</t>
  </si>
  <si>
    <t>9955255434</t>
  </si>
  <si>
    <t>378.307.14069480.7</t>
  </si>
  <si>
    <t>378.307.14069480.8</t>
  </si>
  <si>
    <t>378.307.14069480.9</t>
  </si>
  <si>
    <t>موسسه اعتباری ملل جنت آباد</t>
  </si>
  <si>
    <t>0414-10-277-000000695</t>
  </si>
  <si>
    <t>0414-60-345-000000549</t>
  </si>
  <si>
    <t>بانک تجارت تخصصی بورس</t>
  </si>
  <si>
    <t>0479602351663</t>
  </si>
  <si>
    <t>0479602377288</t>
  </si>
  <si>
    <t>0479602393445</t>
  </si>
  <si>
    <t>0479602401725</t>
  </si>
  <si>
    <t>0479602424672</t>
  </si>
  <si>
    <t>0407199572007</t>
  </si>
  <si>
    <t>378.307.14069480.11</t>
  </si>
  <si>
    <t>378.307.14069480.12</t>
  </si>
  <si>
    <t>378.307.14069480.13</t>
  </si>
  <si>
    <t>1403/02/19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</si>
  <si>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</si>
  <si>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</si>
  <si>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</si>
  <si>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</si>
  <si>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</si>
  <si>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</si>
  <si>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</si>
  <si>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</si>
  <si>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</si>
  <si>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</si>
  <si>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</si>
  <si>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</si>
  <si>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</si>
  <si>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</si>
  <si>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</si>
  <si>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</si>
  <si>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1403/01/28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</si>
  <si>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</si>
  <si>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</si>
  <si>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</si>
  <si>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</si>
  <si>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</si>
  <si>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</si>
  <si>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</si>
  <si>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</si>
  <si>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</si>
  <si>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</si>
  <si>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</si>
  <si>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</si>
  <si>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</si>
  <si>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</si>
  <si>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378.307.14069480.3</t>
  </si>
  <si>
    <t>378.307.14069480.4</t>
  </si>
  <si>
    <t>378.307.14069480.5</t>
  </si>
  <si>
    <t>378.307.14069480.6</t>
  </si>
  <si>
    <t>سایر درآمدها</t>
  </si>
  <si>
    <t>-</t>
  </si>
  <si>
    <t>1-2-سرمایه‌گذاری در واحدهای صندوق های سرمایه گذاری</t>
  </si>
  <si>
    <t>صندوق</t>
  </si>
  <si>
    <t>تعداد واحد</t>
  </si>
  <si>
    <t>خرید/صدور طی دوره</t>
  </si>
  <si>
    <t>فروش /ابطال طی دوره</t>
  </si>
  <si>
    <t>قیمت ابطال/ بازار هر واحد</t>
  </si>
  <si>
    <t>درصد به کل  دارایی‌ها</t>
  </si>
  <si>
    <t>جمع</t>
  </si>
  <si>
    <t>اطلاعات آماری مرتبط با اوراق اختیار فروش تبعی خریداری شده توسط صندوق های سرمایه گذاری:</t>
  </si>
  <si>
    <t>1-3-سرمایه گذاری در اوراق با درآمد  ثابت یا  علی الحساب</t>
  </si>
  <si>
    <t>اوراق بهاداری که ارزش آنها در تاریخ گزارش تعدیل شده</t>
  </si>
  <si>
    <t>1-4-سرمایه گذاری در سپرده بانکی</t>
  </si>
  <si>
    <t>22/5</t>
  </si>
  <si>
    <t>3-سود اوراق بهادار و سپرده بانکی</t>
  </si>
  <si>
    <t>صندوق سرمایه‌گذاری  تداوم اطمینان تمدن</t>
  </si>
  <si>
    <t xml:space="preserve">2-درآمد حاصل از سرمایه گذاری ها </t>
  </si>
  <si>
    <t>2-1-درآمد سود سهام</t>
  </si>
  <si>
    <t xml:space="preserve">1-سرمایه گذاری ها </t>
  </si>
  <si>
    <t xml:space="preserve">1-1-سرمایه گذاری در سهام </t>
  </si>
  <si>
    <t>2-5-درآمد سود سهام</t>
  </si>
  <si>
    <t>2-2-سرمایه گذاری در اوراق بهادار</t>
  </si>
  <si>
    <t>2-3-درآمد سود سپرده بانکی</t>
  </si>
  <si>
    <t>2-4-سایر درآمدها</t>
  </si>
  <si>
    <t>4-درآمد ناشی از تغییر قیمت اوراق</t>
  </si>
  <si>
    <t xml:space="preserve">5-درآمد ناشی از فروش </t>
  </si>
  <si>
    <t>بانک تجارت بورس کالا-104456251</t>
  </si>
  <si>
    <t>بانک توسعه صادرات ایران مرکزی-200051454006</t>
  </si>
  <si>
    <t>بانک خاورمیانه دروس-1011-10-810-707074799</t>
  </si>
  <si>
    <t>بانک پاسارگاد شهید بهزادی-378.8100.14069480.1</t>
  </si>
  <si>
    <t>بانک صادرات میدان فرهنگ-218175230008</t>
  </si>
  <si>
    <t>بانک ملت بورس کالا-9955255434</t>
  </si>
  <si>
    <t>بانک پاسارگاد شهید بهزادی-378.307.14069480.7</t>
  </si>
  <si>
    <t>بانک پاسارگاد شهید بهزادی-378.307.14069480.8</t>
  </si>
  <si>
    <t>بانک پاسارگاد شهید بهزادی-378.307.14069480.9</t>
  </si>
  <si>
    <t>موسسه اعتباری ملل جنت آباد-0414-10-277-000000695</t>
  </si>
  <si>
    <t>موسسه اعتباری ملل جنت آباد-0414-60-345-000000549</t>
  </si>
  <si>
    <t>بانک تجارت تخصصی بورس-479602351663</t>
  </si>
  <si>
    <t>بانک تجارت تخصصی بورس-479602377288</t>
  </si>
  <si>
    <t>بانک تجارت تخصصی بورس-479602393445</t>
  </si>
  <si>
    <t>بانک تجارت تخصصی بورس-479602401725</t>
  </si>
  <si>
    <t>بانک تجارت تخصصی بورس-479602424672</t>
  </si>
  <si>
    <t>بانک صادرات میدان فرهنگ-407199572007</t>
  </si>
  <si>
    <t>بانک پاسارگاد شهید بهزادی-378.307.14069480.11</t>
  </si>
  <si>
    <t>بانک پاسارگاد شهید بهزادی-378.307.14069480.12</t>
  </si>
  <si>
    <t>بانک پاسارگاد شهید بهزادی-378.307.14069480.13</t>
  </si>
  <si>
    <t>درآمد حاصل از سرمایه گذاری در واحدهای صندوق های سرمایه گذاری</t>
  </si>
  <si>
    <t>2-2</t>
  </si>
  <si>
    <t>1-2</t>
  </si>
  <si>
    <t>3-2</t>
  </si>
  <si>
    <t>4-2</t>
  </si>
  <si>
    <t>5-2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</si>
  <si>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</si>
  <si>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</si>
  <si>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</si>
  <si>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‫صورت وضعیت پورتفوی</t>
  </si>
  <si>
    <t>صندوق سرمایه گذاری تداوم اطمینان تمدن</t>
  </si>
  <si>
    <t>‫برای ماه منتهی به 1403/02/31</t>
  </si>
  <si>
    <t>1405/01/08</t>
  </si>
  <si>
    <t>1405/01/14</t>
  </si>
  <si>
    <t>1405/01/18</t>
  </si>
  <si>
    <t>1405/01/20</t>
  </si>
  <si>
    <t>1405/01/21</t>
  </si>
  <si>
    <t>1405/01/27</t>
  </si>
  <si>
    <t>1405/02/03</t>
  </si>
  <si>
    <t>1404/12/01</t>
  </si>
  <si>
    <t>1404/12/26</t>
  </si>
  <si>
    <t>1404/12/02</t>
  </si>
  <si>
    <t>1404/12/15</t>
  </si>
  <si>
    <t>1404/12/28</t>
  </si>
  <si>
    <t>1405/01/07</t>
  </si>
  <si>
    <t>1405/03/01</t>
  </si>
  <si>
    <t>1405/02/11</t>
  </si>
  <si>
    <t>1405/02/16</t>
  </si>
  <si>
    <t>بدون تاریخ سررسید</t>
  </si>
  <si>
    <t xml:space="preserve"> تنزیل سود بانک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</si>
  <si>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</si>
  <si>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</si>
  <si>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</si>
  <si>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</si>
  <si>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</si>
  <si>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 (ریال)</t>
  </si>
  <si>
    <t>مبلغ شناسایی شده بابت قرارداد خرید و نگهداری اوراق بهادار (ریال)</t>
  </si>
  <si>
    <t>نرخ اسمی (ریال)</t>
  </si>
  <si>
    <t>میانگین نرخ بازده تا سررسید قراردادهای منعقده</t>
  </si>
  <si>
    <t>تامین سرمایه تمدن</t>
  </si>
  <si>
    <t>مدیر صندوق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</si>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</sst>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_);\(#,##0\);\-"/>
    <numFmt numFmtId="165" formatCode="#,###;\(#,###\);\-"/>
    <numFmt numFmtId="166" formatCode="#,##0_);[Red]\(#,##0\);\-"/>
    <numFmt numFmtId="167" formatCode="#,##0.00_);[Red]\(#,##0.00\);\-"/>
    <numFmt numFmtId="168" formatCode="0\.00%;\(0\.00%\);\-"/>
    <numFmt numFmtId="169" formatCode="#,##0_-;[Black]\(#,##0\)"/>
    <numFmt numFmtId="170" formatCode="[$-3000401]#,##0"/>
    <numFmt numFmtId="171" formatCode="0.0%"/>
  </numFmts>
  <fonts count="28" x14ac:knownFonts="1">
    <font>
      <sz val="11"/>
      <name val="Calibri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name val="Calibri"/>
      <family val="2"/>
    </font>
    <font>
      <sz val="12"/>
      <name val="B Nazanin"/>
      <charset val="178"/>
    </font>
    <font>
      <b/>
      <sz val="12"/>
      <color theme="1"/>
      <name val="B Nazanin"/>
      <charset val="178"/>
    </font>
    <font>
      <b/>
      <u/>
      <sz val="12"/>
      <color rgb="FF000000"/>
      <name val="B Nazanin"/>
      <charset val="178"/>
    </font>
    <font>
      <sz val="11"/>
      <color theme="1"/>
      <name val="B Titr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b/>
      <sz val="9"/>
      <color rgb="FF000000"/>
      <name val="B Nazanin"/>
      <charset val="178"/>
    </font>
    <font>
      <sz val="11"/>
      <name val="B Nazanin"/>
      <charset val="178"/>
    </font>
    <font>
      <b/>
      <sz val="12"/>
      <name val="B Zar"/>
      <charset val="178"/>
    </font>
    <font>
      <sz val="10"/>
      <color theme="1"/>
      <name val="B Nazanin"/>
      <charset val="178"/>
    </font>
    <font>
      <sz val="12"/>
      <color theme="1"/>
      <name val="B Nazanin"/>
      <charset val="178"/>
    </font>
    <font>
      <sz val="10"/>
      <color rgb="FF000000"/>
      <name val="Arial"/>
      <family val="2"/>
    </font>
    <font>
      <sz val="12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2"/>
      <name val="B Nazanin"/>
      <charset val="178"/>
    </font>
    <font>
      <b/>
      <sz val="8"/>
      <name val="B Nazanin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u/>
      <sz val="18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5" fillId="0" borderId="0" applyFont="0" applyFill="0" applyBorder="0" applyAlignment="0" applyProtection="0"/>
    <xf numFmtId="0" fontId="3" fillId="0" borderId="0"/>
    <xf numFmtId="0" fontId="17" fillId="0" borderId="0"/>
    <xf numFmtId="43" fontId="17" fillId="0" borderId="0" applyFont="0" applyFill="0" applyBorder="0" applyAlignment="0" applyProtection="0"/>
    <xf numFmtId="0" fontId="2" fillId="0" borderId="0"/>
    <xf numFmtId="0" fontId="1" fillId="0" borderId="0"/>
    <xf numFmtId="0" fontId="27" fillId="0" borderId="0"/>
    <xf numFmtId="9" fontId="17" fillId="0" borderId="0" applyFont="0" applyFill="0" applyBorder="0" applyAlignment="0" applyProtection="0"/>
  </cellStyleXfs>
  <cellXfs count="260">
    <xf numFmtId="0" fontId="0" fillId="0" borderId="0" xfId="0"/>
    <xf numFmtId="0" fontId="4" fillId="0" borderId="0" xfId="0" applyFont="1"/>
    <xf numFmtId="0" fontId="6" fillId="0" borderId="0" xfId="0" applyFont="1" applyFill="1"/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/>
    </xf>
    <xf numFmtId="164" fontId="13" fillId="0" borderId="0" xfId="0" applyNumberFormat="1" applyFont="1" applyFill="1" applyAlignment="1">
      <alignment horizontal="center"/>
    </xf>
    <xf numFmtId="164" fontId="13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 vertical="center"/>
    </xf>
    <xf numFmtId="10" fontId="13" fillId="0" borderId="0" xfId="0" applyNumberFormat="1" applyFont="1" applyFill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49" fontId="13" fillId="0" borderId="0" xfId="0" applyNumberFormat="1" applyFont="1" applyFill="1" applyAlignment="1">
      <alignment horizontal="center"/>
    </xf>
    <xf numFmtId="164" fontId="14" fillId="0" borderId="0" xfId="0" applyNumberFormat="1" applyFont="1" applyFill="1" applyBorder="1"/>
    <xf numFmtId="164" fontId="14" fillId="0" borderId="3" xfId="0" applyNumberFormat="1" applyFont="1" applyFill="1" applyBorder="1"/>
    <xf numFmtId="164" fontId="14" fillId="0" borderId="0" xfId="0" applyNumberFormat="1" applyFont="1" applyFill="1" applyBorder="1" applyAlignment="1">
      <alignment horizontal="center"/>
    </xf>
    <xf numFmtId="164" fontId="14" fillId="0" borderId="3" xfId="0" applyNumberFormat="1" applyFont="1" applyFill="1" applyBorder="1" applyAlignment="1">
      <alignment horizontal="center"/>
    </xf>
    <xf numFmtId="4" fontId="14" fillId="0" borderId="3" xfId="0" applyNumberFormat="1" applyFont="1" applyFill="1" applyBorder="1" applyAlignment="1">
      <alignment horizontal="center"/>
    </xf>
    <xf numFmtId="0" fontId="6" fillId="0" borderId="0" xfId="0" applyFont="1" applyFill="1" applyBorder="1"/>
    <xf numFmtId="164" fontId="13" fillId="0" borderId="0" xfId="0" applyNumberFormat="1" applyFont="1" applyAlignment="1">
      <alignment horizontal="center"/>
    </xf>
    <xf numFmtId="0" fontId="15" fillId="0" borderId="0" xfId="2" applyFont="1" applyFill="1"/>
    <xf numFmtId="0" fontId="15" fillId="0" borderId="0" xfId="2" applyFont="1" applyFill="1" applyBorder="1"/>
    <xf numFmtId="0" fontId="7" fillId="0" borderId="0" xfId="2" applyFont="1" applyFill="1" applyBorder="1" applyAlignment="1">
      <alignment horizontal="center" vertical="center" wrapText="1" readingOrder="2"/>
    </xf>
    <xf numFmtId="0" fontId="7" fillId="0" borderId="0" xfId="2" applyFont="1" applyFill="1" applyBorder="1" applyAlignment="1">
      <alignment vertical="center" wrapText="1" readingOrder="2"/>
    </xf>
    <xf numFmtId="0" fontId="16" fillId="0" borderId="0" xfId="2" applyFont="1" applyFill="1" applyBorder="1"/>
    <xf numFmtId="0" fontId="16" fillId="0" borderId="0" xfId="2" applyFont="1" applyFill="1" applyAlignment="1">
      <alignment horizontal="center" vertical="center" wrapText="1" readingOrder="2"/>
    </xf>
    <xf numFmtId="0" fontId="16" fillId="0" borderId="0" xfId="2" applyFont="1" applyFill="1" applyAlignment="1">
      <alignment vertical="center" wrapText="1" readingOrder="2"/>
    </xf>
    <xf numFmtId="0" fontId="16" fillId="0" borderId="0" xfId="2" applyFont="1" applyFill="1" applyAlignment="1">
      <alignment horizontal="center" vertical="center" readingOrder="2"/>
    </xf>
    <xf numFmtId="0" fontId="16" fillId="0" borderId="0" xfId="2" applyFont="1" applyFill="1" applyAlignment="1">
      <alignment horizontal="center"/>
    </xf>
    <xf numFmtId="0" fontId="16" fillId="0" borderId="0" xfId="2" applyFont="1" applyFill="1"/>
    <xf numFmtId="0" fontId="16" fillId="0" borderId="4" xfId="2" applyFont="1" applyFill="1" applyBorder="1" applyAlignment="1">
      <alignment horizontal="center" vertical="center" wrapText="1" readingOrder="2"/>
    </xf>
    <xf numFmtId="0" fontId="16" fillId="0" borderId="4" xfId="2" applyFont="1" applyFill="1" applyBorder="1" applyAlignment="1">
      <alignment horizontal="center"/>
    </xf>
    <xf numFmtId="0" fontId="15" fillId="0" borderId="0" xfId="2" applyFont="1" applyFill="1" applyAlignment="1">
      <alignment vertical="center" wrapText="1" readingOrder="2"/>
    </xf>
    <xf numFmtId="165" fontId="18" fillId="0" borderId="0" xfId="3" applyNumberFormat="1" applyFont="1" applyFill="1" applyAlignment="1">
      <alignment horizontal="center" vertical="center" wrapText="1"/>
    </xf>
    <xf numFmtId="166" fontId="18" fillId="0" borderId="0" xfId="3" applyNumberFormat="1" applyFont="1" applyFill="1" applyAlignment="1">
      <alignment horizontal="center" vertical="center" wrapText="1"/>
    </xf>
    <xf numFmtId="0" fontId="15" fillId="0" borderId="0" xfId="2" applyFont="1" applyFill="1" applyAlignment="1">
      <alignment horizontal="center" vertical="center" readingOrder="2"/>
    </xf>
    <xf numFmtId="49" fontId="16" fillId="0" borderId="0" xfId="2" applyNumberFormat="1" applyFont="1" applyFill="1" applyBorder="1" applyAlignment="1">
      <alignment horizontal="center" vertical="center" wrapText="1" readingOrder="2"/>
    </xf>
    <xf numFmtId="0" fontId="15" fillId="0" borderId="0" xfId="2" applyFont="1" applyFill="1" applyAlignment="1">
      <alignment horizontal="center" vertical="center" wrapText="1" readingOrder="2"/>
    </xf>
    <xf numFmtId="165" fontId="7" fillId="0" borderId="0" xfId="2" applyNumberFormat="1" applyFont="1" applyFill="1" applyBorder="1" applyAlignment="1">
      <alignment horizontal="center" vertical="center" readingOrder="2"/>
    </xf>
    <xf numFmtId="0" fontId="7" fillId="0" borderId="0" xfId="2" applyFont="1" applyFill="1" applyAlignment="1">
      <alignment horizontal="center" vertical="center" wrapText="1" readingOrder="2"/>
    </xf>
    <xf numFmtId="165" fontId="7" fillId="0" borderId="6" xfId="2" applyNumberFormat="1" applyFont="1" applyFill="1" applyBorder="1" applyAlignment="1">
      <alignment horizontal="center" vertical="center" readingOrder="2"/>
    </xf>
    <xf numFmtId="165" fontId="7" fillId="0" borderId="6" xfId="2" applyNumberFormat="1" applyFont="1" applyFill="1" applyBorder="1" applyAlignment="1">
      <alignment horizontal="center" vertical="center" wrapText="1" readingOrder="2"/>
    </xf>
    <xf numFmtId="0" fontId="7" fillId="0" borderId="0" xfId="2" applyFont="1" applyFill="1" applyBorder="1" applyAlignment="1">
      <alignment horizontal="center" vertical="center" readingOrder="2"/>
    </xf>
    <xf numFmtId="0" fontId="7" fillId="0" borderId="0" xfId="2" applyFont="1" applyFill="1"/>
    <xf numFmtId="49" fontId="7" fillId="0" borderId="6" xfId="2" applyNumberFormat="1" applyFont="1" applyFill="1" applyBorder="1" applyAlignment="1">
      <alignment horizontal="center" vertical="center" wrapText="1" readingOrder="2"/>
    </xf>
    <xf numFmtId="0" fontId="18" fillId="0" borderId="0" xfId="3" applyFont="1" applyFill="1" applyBorder="1" applyAlignment="1">
      <alignment horizontal="left"/>
    </xf>
    <xf numFmtId="0" fontId="17" fillId="0" borderId="0" xfId="3" applyFill="1" applyBorder="1" applyAlignment="1">
      <alignment horizontal="left"/>
    </xf>
    <xf numFmtId="0" fontId="19" fillId="0" borderId="0" xfId="3" applyFont="1" applyFill="1" applyBorder="1" applyAlignment="1">
      <alignment horizontal="center" vertical="center" wrapText="1"/>
    </xf>
    <xf numFmtId="0" fontId="18" fillId="0" borderId="0" xfId="3" applyFont="1" applyFill="1" applyBorder="1" applyAlignment="1">
      <alignment vertical="center" wrapText="1"/>
    </xf>
    <xf numFmtId="0" fontId="18" fillId="0" borderId="0" xfId="3" applyFont="1" applyFill="1" applyBorder="1" applyAlignment="1">
      <alignment horizontal="center"/>
    </xf>
    <xf numFmtId="166" fontId="18" fillId="0" borderId="0" xfId="4" applyNumberFormat="1" applyFont="1" applyFill="1" applyBorder="1" applyAlignment="1">
      <alignment horizontal="center" vertical="center" wrapText="1"/>
    </xf>
    <xf numFmtId="166" fontId="18" fillId="0" borderId="0" xfId="3" applyNumberFormat="1" applyFont="1" applyFill="1" applyBorder="1" applyAlignment="1">
      <alignment horizontal="center"/>
    </xf>
    <xf numFmtId="166" fontId="18" fillId="0" borderId="0" xfId="3" applyNumberFormat="1" applyFont="1" applyFill="1" applyBorder="1" applyAlignment="1">
      <alignment horizontal="center" vertical="center" wrapText="1"/>
    </xf>
    <xf numFmtId="165" fontId="18" fillId="0" borderId="0" xfId="3" applyNumberFormat="1" applyFont="1" applyFill="1" applyBorder="1" applyAlignment="1">
      <alignment horizontal="center" vertical="center" wrapText="1"/>
    </xf>
    <xf numFmtId="167" fontId="18" fillId="0" borderId="0" xfId="3" applyNumberFormat="1" applyFont="1" applyFill="1" applyBorder="1" applyAlignment="1">
      <alignment horizontal="center" vertical="center" wrapText="1"/>
    </xf>
    <xf numFmtId="165" fontId="18" fillId="0" borderId="0" xfId="3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top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10" fontId="13" fillId="0" borderId="0" xfId="0" applyNumberFormat="1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6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/>
    </xf>
    <xf numFmtId="0" fontId="13" fillId="0" borderId="0" xfId="1" applyNumberFormat="1" applyFont="1" applyFill="1" applyAlignment="1">
      <alignment horizontal="center"/>
    </xf>
    <xf numFmtId="10" fontId="13" fillId="0" borderId="0" xfId="1" applyNumberFormat="1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3" fillId="0" borderId="0" xfId="1" applyNumberFormat="1" applyFont="1" applyFill="1" applyAlignment="1">
      <alignment horizontal="center" vertical="center"/>
    </xf>
    <xf numFmtId="10" fontId="13" fillId="0" borderId="0" xfId="1" applyNumberFormat="1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4" fontId="11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49" fontId="13" fillId="0" borderId="0" xfId="1" applyNumberFormat="1" applyFont="1" applyFill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2" applyFont="1" applyAlignment="1">
      <alignment vertical="center" readingOrder="2"/>
    </xf>
    <xf numFmtId="0" fontId="13" fillId="0" borderId="2" xfId="0" applyFont="1" applyBorder="1" applyAlignment="1">
      <alignment horizontal="center"/>
    </xf>
    <xf numFmtId="49" fontId="13" fillId="0" borderId="0" xfId="0" applyNumberFormat="1" applyFont="1" applyBorder="1" applyAlignment="1">
      <alignment horizontal="center" vertical="center"/>
    </xf>
    <xf numFmtId="168" fontId="13" fillId="0" borderId="0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11" fillId="0" borderId="3" xfId="0" applyNumberFormat="1" applyFont="1" applyBorder="1" applyAlignment="1">
      <alignment horizont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13" fillId="0" borderId="0" xfId="0" applyNumberFormat="1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/>
    </xf>
    <xf numFmtId="0" fontId="19" fillId="0" borderId="0" xfId="3" applyFont="1" applyFill="1" applyAlignment="1">
      <alignment vertical="center"/>
    </xf>
    <xf numFmtId="0" fontId="15" fillId="0" borderId="0" xfId="2" applyFont="1"/>
    <xf numFmtId="0" fontId="10" fillId="0" borderId="7" xfId="0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3" fontId="11" fillId="0" borderId="3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169" fontId="13" fillId="0" borderId="0" xfId="0" applyNumberFormat="1" applyFont="1" applyFill="1" applyAlignment="1">
      <alignment horizontal="center"/>
    </xf>
    <xf numFmtId="169" fontId="10" fillId="0" borderId="1" xfId="0" applyNumberFormat="1" applyFont="1" applyFill="1" applyBorder="1" applyAlignment="1">
      <alignment horizontal="center" vertical="center" wrapText="1"/>
    </xf>
    <xf numFmtId="169" fontId="13" fillId="0" borderId="0" xfId="0" applyNumberFormat="1" applyFont="1" applyFill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9" fontId="13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3" fontId="13" fillId="0" borderId="0" xfId="0" applyNumberFormat="1" applyFont="1" applyFill="1" applyBorder="1" applyAlignment="1">
      <alignment horizontal="center" vertical="center"/>
    </xf>
    <xf numFmtId="169" fontId="13" fillId="0" borderId="0" xfId="0" applyNumberFormat="1" applyFont="1" applyFill="1" applyBorder="1" applyAlignment="1">
      <alignment horizontal="center" vertical="center"/>
    </xf>
    <xf numFmtId="169" fontId="13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69" fontId="6" fillId="0" borderId="0" xfId="0" applyNumberFormat="1" applyFont="1" applyFill="1" applyAlignment="1">
      <alignment horizontal="center"/>
    </xf>
    <xf numFmtId="0" fontId="23" fillId="0" borderId="0" xfId="0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center"/>
    </xf>
    <xf numFmtId="10" fontId="13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right" wrapText="1"/>
    </xf>
    <xf numFmtId="0" fontId="13" fillId="0" borderId="0" xfId="0" applyFont="1" applyFill="1" applyAlignment="1">
      <alignment horizontal="right"/>
    </xf>
    <xf numFmtId="3" fontId="11" fillId="0" borderId="3" xfId="0" applyNumberFormat="1" applyFont="1" applyFill="1" applyBorder="1" applyAlignment="1">
      <alignment horizontal="center"/>
    </xf>
    <xf numFmtId="10" fontId="6" fillId="0" borderId="0" xfId="0" applyNumberFormat="1" applyFont="1" applyFill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10" fillId="0" borderId="1" xfId="0" applyFont="1" applyBorder="1" applyAlignment="1">
      <alignment horizontal="center" vertical="center" wrapText="1"/>
    </xf>
    <xf numFmtId="165" fontId="13" fillId="0" borderId="0" xfId="0" applyNumberFormat="1" applyFont="1" applyAlignment="1">
      <alignment horizontal="center"/>
    </xf>
    <xf numFmtId="0" fontId="13" fillId="0" borderId="0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10" fontId="13" fillId="0" borderId="0" xfId="1" applyNumberFormat="1" applyFont="1" applyFill="1" applyBorder="1" applyAlignment="1">
      <alignment horizontal="center"/>
    </xf>
    <xf numFmtId="165" fontId="13" fillId="0" borderId="0" xfId="0" applyNumberFormat="1" applyFont="1" applyFill="1" applyAlignment="1">
      <alignment horizontal="center"/>
    </xf>
    <xf numFmtId="1" fontId="13" fillId="0" borderId="0" xfId="0" applyNumberFormat="1" applyFont="1" applyFill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49" fontId="13" fillId="0" borderId="0" xfId="1" applyNumberFormat="1" applyFont="1" applyFill="1" applyBorder="1" applyAlignment="1">
      <alignment horizontal="center"/>
    </xf>
    <xf numFmtId="164" fontId="13" fillId="0" borderId="0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169" fontId="10" fillId="0" borderId="1" xfId="0" applyNumberFormat="1" applyFont="1" applyBorder="1" applyAlignment="1">
      <alignment horizontal="center" vertical="center"/>
    </xf>
    <xf numFmtId="169" fontId="13" fillId="0" borderId="1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10" fontId="13" fillId="0" borderId="0" xfId="0" applyNumberFormat="1" applyFont="1" applyBorder="1" applyAlignment="1">
      <alignment horizontal="center"/>
    </xf>
    <xf numFmtId="168" fontId="13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4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 vertical="center"/>
    </xf>
    <xf numFmtId="169" fontId="10" fillId="0" borderId="1" xfId="0" applyNumberFormat="1" applyFont="1" applyFill="1" applyBorder="1" applyAlignment="1">
      <alignment horizontal="center" vertical="center"/>
    </xf>
    <xf numFmtId="169" fontId="13" fillId="0" borderId="1" xfId="0" applyNumberFormat="1" applyFont="1" applyFill="1" applyBorder="1" applyAlignment="1">
      <alignment horizontal="center"/>
    </xf>
    <xf numFmtId="168" fontId="13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/>
    </xf>
    <xf numFmtId="49" fontId="24" fillId="0" borderId="1" xfId="0" applyNumberFormat="1" applyFont="1" applyFill="1" applyBorder="1" applyAlignment="1">
      <alignment horizontal="center" vertical="center" readingOrder="2"/>
    </xf>
    <xf numFmtId="49" fontId="24" fillId="0" borderId="0" xfId="0" applyNumberFormat="1" applyFont="1" applyFill="1" applyAlignment="1">
      <alignment horizontal="center" vertical="center" readingOrder="2"/>
    </xf>
    <xf numFmtId="0" fontId="25" fillId="0" borderId="0" xfId="0" applyFont="1" applyFill="1" applyAlignment="1">
      <alignment horizontal="right" vertical="center" readingOrder="2"/>
    </xf>
    <xf numFmtId="170" fontId="24" fillId="0" borderId="0" xfId="0" applyNumberFormat="1" applyFont="1" applyFill="1" applyAlignment="1">
      <alignment horizontal="center" vertical="center" readingOrder="2"/>
    </xf>
    <xf numFmtId="0" fontId="0" fillId="0" borderId="0" xfId="0" applyFill="1"/>
    <xf numFmtId="2" fontId="13" fillId="0" borderId="0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/>
    </xf>
    <xf numFmtId="0" fontId="27" fillId="0" borderId="0" xfId="7" applyAlignment="1">
      <alignment horizontal="left"/>
    </xf>
    <xf numFmtId="165" fontId="7" fillId="0" borderId="8" xfId="6" applyNumberFormat="1" applyFont="1" applyFill="1" applyBorder="1" applyAlignment="1">
      <alignment horizontal="center" vertical="center" wrapText="1" readingOrder="2"/>
    </xf>
    <xf numFmtId="165" fontId="16" fillId="0" borderId="8" xfId="6" applyNumberFormat="1" applyFont="1" applyFill="1" applyBorder="1" applyAlignment="1">
      <alignment horizontal="center" vertical="center" wrapText="1" readingOrder="2"/>
    </xf>
    <xf numFmtId="171" fontId="16" fillId="0" borderId="8" xfId="8" applyNumberFormat="1" applyFont="1" applyFill="1" applyBorder="1" applyAlignment="1">
      <alignment horizontal="center" vertical="center" wrapText="1" readingOrder="2"/>
    </xf>
    <xf numFmtId="9" fontId="16" fillId="0" borderId="8" xfId="8" applyNumberFormat="1" applyFont="1" applyFill="1" applyBorder="1" applyAlignment="1">
      <alignment horizontal="center" vertical="center" wrapText="1" readingOrder="2"/>
    </xf>
    <xf numFmtId="0" fontId="26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center"/>
    </xf>
    <xf numFmtId="0" fontId="9" fillId="0" borderId="0" xfId="2" applyFont="1" applyFill="1" applyAlignment="1">
      <alignment horizontal="right" vertical="center" readingOrder="2"/>
    </xf>
    <xf numFmtId="0" fontId="7" fillId="0" borderId="4" xfId="2" applyFont="1" applyFill="1" applyBorder="1" applyAlignment="1">
      <alignment horizontal="center" vertical="center" wrapText="1" readingOrder="2"/>
    </xf>
    <xf numFmtId="0" fontId="16" fillId="0" borderId="4" xfId="2" applyFont="1" applyFill="1" applyBorder="1" applyAlignment="1">
      <alignment horizontal="center"/>
    </xf>
    <xf numFmtId="0" fontId="16" fillId="0" borderId="0" xfId="2" applyFont="1" applyFill="1" applyAlignment="1">
      <alignment horizontal="center" vertical="center" wrapText="1" readingOrder="2"/>
    </xf>
    <xf numFmtId="0" fontId="16" fillId="0" borderId="0" xfId="2" applyFont="1" applyFill="1" applyAlignment="1">
      <alignment horizontal="center" vertical="center" readingOrder="2"/>
    </xf>
    <xf numFmtId="0" fontId="16" fillId="0" borderId="4" xfId="2" applyFont="1" applyFill="1" applyBorder="1" applyAlignment="1">
      <alignment horizontal="center" vertical="center" readingOrder="2"/>
    </xf>
    <xf numFmtId="0" fontId="16" fillId="0" borderId="0" xfId="2" applyFont="1" applyFill="1" applyBorder="1" applyAlignment="1">
      <alignment horizontal="center" vertical="center" wrapText="1" readingOrder="2"/>
    </xf>
    <xf numFmtId="0" fontId="16" fillId="0" borderId="4" xfId="2" applyFont="1" applyFill="1" applyBorder="1" applyAlignment="1">
      <alignment horizontal="center" vertical="center" wrapText="1" readingOrder="2"/>
    </xf>
    <xf numFmtId="0" fontId="16" fillId="0" borderId="5" xfId="2" applyFont="1" applyFill="1" applyBorder="1" applyAlignment="1">
      <alignment horizontal="center"/>
    </xf>
    <xf numFmtId="0" fontId="19" fillId="0" borderId="0" xfId="3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readingOrder="2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9" fillId="0" borderId="0" xfId="2" applyFont="1" applyAlignment="1">
      <alignment horizontal="right" vertical="center" readingOrder="2"/>
    </xf>
    <xf numFmtId="0" fontId="20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165" fontId="16" fillId="0" borderId="0" xfId="6" applyNumberFormat="1" applyFont="1" applyFill="1" applyAlignment="1">
      <alignment horizontal="right" vertical="center" readingOrder="2"/>
    </xf>
    <xf numFmtId="165" fontId="7" fillId="0" borderId="0" xfId="6" applyNumberFormat="1" applyFont="1" applyFill="1" applyAlignment="1">
      <alignment horizontal="center" vertical="center"/>
    </xf>
    <xf numFmtId="165" fontId="22" fillId="0" borderId="0" xfId="6" applyNumberFormat="1" applyFont="1" applyFill="1" applyAlignment="1">
      <alignment horizontal="right" vertical="center" readingOrder="2"/>
    </xf>
  </cellXfs>
  <cellStyles count="9">
    <cellStyle name="Comma 2" xfId="4" xr:uid="{00000000-0005-0000-0000-000000000000}"/>
    <cellStyle name="Normal" xfId="0" builtinId="0"/>
    <cellStyle name="Normal 2" xfId="3" xr:uid="{00000000-0005-0000-0000-000002000000}"/>
    <cellStyle name="Normal 2 2" xfId="6" xr:uid="{00000000-0005-0000-0000-000003000000}"/>
    <cellStyle name="Normal 3" xfId="2" xr:uid="{00000000-0005-0000-0000-000004000000}"/>
    <cellStyle name="Normal 4" xfId="5" xr:uid="{00000000-0005-0000-0000-000005000000}"/>
    <cellStyle name="Normal 5" xfId="7" xr:uid="{00000000-0005-0000-0000-000006000000}"/>
    <cellStyle name="Percent" xfId="1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aghataghi/AppData/Local/Microsoft/Windows/INetCache/Content.Outlook/ASUX4BTD/&#1602;&#1583;&#1740;&#1605;&#1740;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1-Fund/001-Sabad/&#1589;&#1606;&#1583;&#1608;&#1602;%20&#1608;%20&#1587;&#1576;&#1583;/&#1575;&#1601;&#1588;&#1575;&#1740;%20&#1662;&#1585;&#1578;&#1601;&#1608;&#1740;%20&#1576;&#1585;&#1575;&#1740;%20&#1587;&#1575;&#1586;&#1605;&#1575;&#1606;/&#1578;&#1608;&#1587;&#1593;&#1607;%20&#1576;&#1575;&#1586;&#1575;&#1585;%20&#1578;&#1605;&#1583;&#1606;/1402/12/New%20folder/&#1711;&#1586;&#1575;&#1585;&#1588;%20&#1662;&#1608;&#1585;&#1578;&#1601;&#1608;&#1740;%20&#1589;&#1606;&#1583;&#1608;&#1602;%20&#1578;&#1608;&#1587;&#1593;&#1607;%20&#1576;&#1575;&#1586;&#1575;&#1585;%20&#1578;&#1605;&#1583;&#1606;%20%20%20%20%20%20%20%20%20%20%20%20%20%20%20%20%20%20%20-%201402.12.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هام"/>
      <sheetName val="واحدهای صندوق"/>
      <sheetName val="تبعی"/>
      <sheetName val="اوراق مشارکت"/>
      <sheetName val="تعدیل قیمت"/>
      <sheetName val="سپرده"/>
      <sheetName val="جمع درآمدها"/>
      <sheetName val="سرمایه‌گذاری در سهام"/>
      <sheetName val="درآمد سرمایه گذاری در صندوق"/>
      <sheetName val="سرمایه‌گذاری در اوراق بهادار"/>
      <sheetName val="درآمد سپرده بانکی"/>
      <sheetName val="سایر درآمدها"/>
      <sheetName val="درآمد سود سهام"/>
      <sheetName val="سود اوراق بهادار و سپرده بانکی"/>
      <sheetName val="درآمد ناشی از تغییر قیمت اوراق"/>
    </sheetNames>
    <sheetDataSet>
      <sheetData sheetId="0">
        <row r="2">
          <cell r="A2" t="str">
            <v>صندوق سرمایه‌گذاری تداوم اطمینان تمدن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"/>
      <sheetName val=" سهام"/>
      <sheetName val="واحدهای صندوق"/>
      <sheetName val="اوراق"/>
      <sheetName val="سپرده"/>
      <sheetName val="درآمدها"/>
      <sheetName val="درآمد سرمایه گذاری در سهام "/>
      <sheetName val="درآمد سرمایه گذاری در صندوق"/>
      <sheetName val="درآمد سرمایه گذاری در اوراق بها"/>
      <sheetName val="درآمد سپرده بانکی"/>
      <sheetName val="سایر درآمدها"/>
      <sheetName val="درآمد سود سهام"/>
      <sheetName val="سود اوراق بهادار"/>
      <sheetName val="درآمد ناشی ازفروش"/>
      <sheetName val="درآمد ناشی از تغییر قیمت اوراق "/>
    </sheetNames>
    <sheetDataSet>
      <sheetData sheetId="0">
        <row r="16">
          <cell r="A16" t="str">
            <v>صندوق سرمایه‌گذاری اختصاصی بازارگردانی توسعه بازار تمدن</v>
          </cell>
        </row>
      </sheetData>
      <sheetData sheetId="1">
        <row r="2">
          <cell r="A2" t="str">
            <v>‫صورت وضعیت پورتفوی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</row>
      </sheetData>
      <sheetData sheetId="2"/>
      <sheetData sheetId="3"/>
      <sheetData sheetId="4"/>
      <sheetData sheetId="5"/>
      <sheetData sheetId="6">
        <row r="2">
          <cell r="A2" t="str">
            <v>‫صورت وضعیت درآمدها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D11"/>
  <sheetViews>
    <sheetView rightToLeft="1" tabSelected="1" view="pageBreakPreview" topLeftCell="A2" zoomScale="118" zoomScaleNormal="100" zoomScaleSheetLayoutView="118" workbookViewId="0">
      <selection activeCell="B20" sqref="B20"/>
    </sheetView>
  </sheetViews>
  <sheetFormatPr defaultRowHeight="15" x14ac:dyDescent="0.25"/>
  <cols>
    <col min="1" max="1" width="23.42578125" customWidth="1"/>
    <col min="2" max="2" width="32.85546875" customWidth="1"/>
    <col min="4" max="4" width="12.7109375" customWidth="1"/>
  </cols>
  <sheetData>
    <row r="7" spans="2:4" ht="30" x14ac:dyDescent="0.25">
      <c r="B7" s="225" t="s">
        <v>224</v>
      </c>
      <c r="C7" s="225"/>
      <c r="D7" s="225"/>
    </row>
    <row r="9" spans="2:4" ht="30" x14ac:dyDescent="0.25">
      <c r="B9" s="225" t="s">
        <v>223</v>
      </c>
      <c r="C9" s="225"/>
      <c r="D9" s="225"/>
    </row>
    <row r="11" spans="2:4" ht="30" x14ac:dyDescent="0.25">
      <c r="B11" s="225" t="s">
        <v>225</v>
      </c>
      <c r="C11" s="225"/>
      <c r="D11" s="225"/>
    </row>
  </sheetData>
  <sheetProtection algorithmName="SHA-512" hashValue="1igwU3zirfFnauImzkkXMd+tmE9TOxIlEEg9zJlc5KiPrYX5cniImn9NjlsliFeuimUcILxHk0RrZdI39navJg==" saltValue="sYV8lmHEAd9Z5fslcipY6g==" spinCount="100000" sheet="1" objects="1" scenarios="1" selectLockedCells="1" autoFilter="0" selectUnlockedCells="1"/>
  <mergeCells count="3">
    <mergeCell ref="B7:D7"/>
    <mergeCell ref="B9:D9"/>
    <mergeCell ref="B11:D11"/>
  </mergeCells>
  <pageMargins left="0.7" right="0.7" top="0.75" bottom="0.75" header="0.3" footer="0.3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14"/>
  <sheetViews>
    <sheetView rightToLeft="1" view="pageBreakPreview" zoomScale="93" zoomScaleNormal="100" zoomScaleSheetLayoutView="93" workbookViewId="0">
      <selection activeCell="B20" sqref="B20"/>
    </sheetView>
  </sheetViews>
  <sheetFormatPr defaultRowHeight="18.75" x14ac:dyDescent="0.45"/>
  <cols>
    <col min="1" max="1" width="31.42578125" style="4" bestFit="1" customWidth="1"/>
    <col min="2" max="2" width="1" style="83" customWidth="1"/>
    <col min="3" max="3" width="15.5703125" style="158" bestFit="1" customWidth="1"/>
    <col min="4" max="4" width="0.85546875" style="158" customWidth="1"/>
    <col min="5" max="5" width="17.5703125" style="158" customWidth="1"/>
    <col min="6" max="6" width="0.7109375" style="158" customWidth="1"/>
    <col min="7" max="7" width="15" style="158" bestFit="1" customWidth="1"/>
    <col min="8" max="8" width="0.42578125" style="158" customWidth="1"/>
    <col min="9" max="9" width="17.5703125" style="158" bestFit="1" customWidth="1"/>
    <col min="10" max="10" width="0.42578125" style="83" customWidth="1"/>
    <col min="11" max="11" width="11.85546875" style="83" customWidth="1"/>
    <col min="12" max="12" width="0.85546875" style="83" customWidth="1"/>
    <col min="13" max="13" width="15.5703125" style="158" bestFit="1" customWidth="1"/>
    <col min="14" max="14" width="0.7109375" style="158" customWidth="1"/>
    <col min="15" max="15" width="15.85546875" style="158" customWidth="1"/>
    <col min="16" max="16" width="0.7109375" style="158" customWidth="1"/>
    <col min="17" max="17" width="16" style="158" bestFit="1" customWidth="1"/>
    <col min="18" max="18" width="1" style="158" customWidth="1"/>
    <col min="19" max="19" width="16.28515625" style="158" customWidth="1"/>
    <col min="20" max="20" width="1" style="83" customWidth="1"/>
    <col min="21" max="21" width="11.28515625" style="83" customWidth="1"/>
    <col min="22" max="22" width="0.5703125" style="83" hidden="1" customWidth="1"/>
    <col min="23" max="16384" width="9.140625" style="83"/>
  </cols>
  <sheetData>
    <row r="2" spans="1:25" ht="21" x14ac:dyDescent="0.55000000000000004">
      <c r="A2" s="231" t="s">
        <v>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</row>
    <row r="3" spans="1:25" ht="21" x14ac:dyDescent="0.55000000000000004">
      <c r="A3" s="231" t="s">
        <v>132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</row>
    <row r="4" spans="1:25" ht="21" x14ac:dyDescent="0.55000000000000004">
      <c r="A4" s="231" t="s">
        <v>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</row>
    <row r="5" spans="1:25" ht="22.5" x14ac:dyDescent="0.45">
      <c r="A5" s="232" t="s">
        <v>185</v>
      </c>
      <c r="B5" s="232"/>
      <c r="C5" s="232"/>
      <c r="D5" s="232"/>
      <c r="E5" s="232"/>
      <c r="F5" s="232"/>
      <c r="G5" s="232"/>
      <c r="H5" s="232"/>
      <c r="I5" s="142"/>
      <c r="J5" s="12"/>
      <c r="K5" s="12"/>
      <c r="L5" s="12"/>
      <c r="M5" s="142"/>
      <c r="N5" s="142"/>
      <c r="O5" s="142"/>
      <c r="P5" s="142"/>
      <c r="Q5" s="142"/>
      <c r="R5" s="142"/>
      <c r="S5" s="142"/>
      <c r="T5" s="12"/>
      <c r="U5" s="12"/>
    </row>
    <row r="6" spans="1:25" ht="19.5" x14ac:dyDescent="0.45">
      <c r="A6" s="227" t="s">
        <v>3</v>
      </c>
      <c r="B6" s="12"/>
      <c r="C6" s="226" t="s">
        <v>134</v>
      </c>
      <c r="D6" s="226" t="s">
        <v>134</v>
      </c>
      <c r="E6" s="226" t="s">
        <v>134</v>
      </c>
      <c r="F6" s="226" t="s">
        <v>134</v>
      </c>
      <c r="G6" s="226" t="s">
        <v>134</v>
      </c>
      <c r="H6" s="254" t="s">
        <v>134</v>
      </c>
      <c r="I6" s="226" t="s">
        <v>134</v>
      </c>
      <c r="J6" s="226" t="s">
        <v>134</v>
      </c>
      <c r="K6" s="226" t="s">
        <v>134</v>
      </c>
      <c r="L6" s="85"/>
      <c r="M6" s="226" t="s">
        <v>135</v>
      </c>
      <c r="N6" s="226" t="s">
        <v>135</v>
      </c>
      <c r="O6" s="226" t="s">
        <v>135</v>
      </c>
      <c r="P6" s="254" t="s">
        <v>135</v>
      </c>
      <c r="Q6" s="226" t="s">
        <v>135</v>
      </c>
      <c r="R6" s="226" t="s">
        <v>135</v>
      </c>
      <c r="S6" s="226" t="s">
        <v>135</v>
      </c>
      <c r="T6" s="226" t="s">
        <v>135</v>
      </c>
      <c r="U6" s="226" t="s">
        <v>135</v>
      </c>
    </row>
    <row r="7" spans="1:25" ht="39" x14ac:dyDescent="0.45">
      <c r="A7" s="226" t="s">
        <v>3</v>
      </c>
      <c r="B7" s="12"/>
      <c r="C7" s="206" t="s">
        <v>153</v>
      </c>
      <c r="D7" s="142"/>
      <c r="E7" s="206" t="s">
        <v>154</v>
      </c>
      <c r="F7" s="142"/>
      <c r="G7" s="206" t="s">
        <v>155</v>
      </c>
      <c r="H7" s="142"/>
      <c r="I7" s="206" t="s">
        <v>102</v>
      </c>
      <c r="J7" s="85"/>
      <c r="K7" s="201" t="s">
        <v>156</v>
      </c>
      <c r="L7" s="12"/>
      <c r="M7" s="206" t="s">
        <v>153</v>
      </c>
      <c r="N7" s="207"/>
      <c r="O7" s="206" t="s">
        <v>154</v>
      </c>
      <c r="P7" s="142"/>
      <c r="Q7" s="206" t="s">
        <v>155</v>
      </c>
      <c r="R7" s="142"/>
      <c r="S7" s="206" t="s">
        <v>102</v>
      </c>
      <c r="T7" s="12"/>
      <c r="U7" s="201" t="s">
        <v>156</v>
      </c>
    </row>
    <row r="8" spans="1:25" ht="19.5" x14ac:dyDescent="0.5">
      <c r="A8" s="8" t="s">
        <v>26</v>
      </c>
      <c r="B8" s="12"/>
      <c r="C8" s="15">
        <v>0</v>
      </c>
      <c r="D8" s="9"/>
      <c r="E8" s="9">
        <v>-14959144098</v>
      </c>
      <c r="F8" s="9"/>
      <c r="G8" s="17">
        <v>2530704584</v>
      </c>
      <c r="H8" s="9"/>
      <c r="I8" s="9">
        <v>-12428439514</v>
      </c>
      <c r="J8" s="9"/>
      <c r="K8" s="208">
        <v>-3.74</v>
      </c>
      <c r="L8" s="9"/>
      <c r="M8" s="17">
        <v>0</v>
      </c>
      <c r="N8" s="9"/>
      <c r="O8" s="17">
        <v>8743236602</v>
      </c>
      <c r="P8" s="9"/>
      <c r="Q8" s="17">
        <v>2530704584</v>
      </c>
      <c r="R8" s="9"/>
      <c r="S8" s="9">
        <v>11273941186</v>
      </c>
      <c r="T8" s="12"/>
      <c r="U8" s="120">
        <v>1.45</v>
      </c>
      <c r="X8" s="120"/>
      <c r="Y8" s="161"/>
    </row>
    <row r="9" spans="1:25" ht="19.5" x14ac:dyDescent="0.5">
      <c r="A9" s="8" t="s">
        <v>25</v>
      </c>
      <c r="B9" s="12"/>
      <c r="C9" s="15">
        <v>0</v>
      </c>
      <c r="D9" s="9"/>
      <c r="E9" s="9">
        <v>-2193410648</v>
      </c>
      <c r="F9" s="9"/>
      <c r="G9" s="17">
        <v>1695444738</v>
      </c>
      <c r="H9" s="9"/>
      <c r="I9" s="9">
        <v>-497965910</v>
      </c>
      <c r="J9" s="9"/>
      <c r="K9" s="208">
        <v>-0.15</v>
      </c>
      <c r="L9" s="9"/>
      <c r="M9" s="17">
        <v>0</v>
      </c>
      <c r="N9" s="9"/>
      <c r="O9" s="17">
        <v>-57280618</v>
      </c>
      <c r="P9" s="9"/>
      <c r="Q9" s="17">
        <v>1695444738</v>
      </c>
      <c r="R9" s="9"/>
      <c r="S9" s="9">
        <v>1638164120</v>
      </c>
      <c r="T9" s="12"/>
      <c r="U9" s="120">
        <v>0.21</v>
      </c>
      <c r="X9" s="120"/>
      <c r="Y9" s="161"/>
    </row>
    <row r="10" spans="1:25" ht="19.5" x14ac:dyDescent="0.5">
      <c r="A10" s="8" t="s">
        <v>24</v>
      </c>
      <c r="B10" s="12"/>
      <c r="C10" s="15">
        <v>0</v>
      </c>
      <c r="D10" s="9"/>
      <c r="E10" s="9">
        <v>0</v>
      </c>
      <c r="F10" s="9"/>
      <c r="G10" s="17">
        <v>0</v>
      </c>
      <c r="H10" s="9"/>
      <c r="I10" s="9">
        <v>0</v>
      </c>
      <c r="J10" s="9"/>
      <c r="K10" s="160" t="s">
        <v>168</v>
      </c>
      <c r="L10" s="9"/>
      <c r="M10" s="17">
        <v>0</v>
      </c>
      <c r="N10" s="9"/>
      <c r="O10" s="9">
        <v>-58687500</v>
      </c>
      <c r="P10" s="9"/>
      <c r="Q10" s="17">
        <v>0</v>
      </c>
      <c r="R10" s="9"/>
      <c r="S10" s="9">
        <v>-58687500</v>
      </c>
      <c r="T10" s="12"/>
      <c r="U10" s="208">
        <v>-0.01</v>
      </c>
      <c r="X10" s="120"/>
      <c r="Y10" s="161"/>
    </row>
    <row r="11" spans="1:25" ht="19.5" x14ac:dyDescent="0.5">
      <c r="A11" s="8" t="s">
        <v>27</v>
      </c>
      <c r="B11" s="12"/>
      <c r="C11" s="15">
        <v>0</v>
      </c>
      <c r="D11" s="9"/>
      <c r="E11" s="9">
        <v>2497031</v>
      </c>
      <c r="F11" s="9"/>
      <c r="G11" s="17">
        <v>0</v>
      </c>
      <c r="H11" s="9"/>
      <c r="I11" s="9">
        <v>2497031</v>
      </c>
      <c r="J11" s="9"/>
      <c r="K11" s="160" t="s">
        <v>168</v>
      </c>
      <c r="L11" s="9"/>
      <c r="M11" s="17">
        <v>0</v>
      </c>
      <c r="N11" s="9"/>
      <c r="O11" s="9">
        <v>-56190468</v>
      </c>
      <c r="P11" s="9"/>
      <c r="Q11" s="17">
        <v>0</v>
      </c>
      <c r="R11" s="9"/>
      <c r="S11" s="9">
        <v>-56190468</v>
      </c>
      <c r="T11" s="12"/>
      <c r="U11" s="208">
        <v>-0.01</v>
      </c>
      <c r="X11" s="120"/>
      <c r="Y11" s="161"/>
    </row>
    <row r="12" spans="1:25" s="157" customFormat="1" ht="21.75" thickBot="1" x14ac:dyDescent="0.3">
      <c r="A12" s="141"/>
      <c r="B12" s="154"/>
      <c r="C12" s="205">
        <f>SUM(C8:C11)</f>
        <v>0</v>
      </c>
      <c r="D12" s="209"/>
      <c r="E12" s="205">
        <f>SUM(E8:E11)</f>
        <v>-17150057715</v>
      </c>
      <c r="F12" s="209"/>
      <c r="G12" s="205">
        <f>SUM(G8:G11)</f>
        <v>4226149322</v>
      </c>
      <c r="H12" s="209"/>
      <c r="I12" s="205">
        <f>SUM(I8:I11)</f>
        <v>-12923908393</v>
      </c>
      <c r="J12" s="209"/>
      <c r="K12" s="210">
        <f>SUM(K8:K11)</f>
        <v>-3.89</v>
      </c>
      <c r="L12" s="209"/>
      <c r="M12" s="205">
        <f>SUM(M8:M11)</f>
        <v>0</v>
      </c>
      <c r="N12" s="209"/>
      <c r="O12" s="205">
        <f>SUM(O8:O11)</f>
        <v>8571078016</v>
      </c>
      <c r="P12" s="209"/>
      <c r="Q12" s="205">
        <f>SUM(Q8:Q11)</f>
        <v>4226149322</v>
      </c>
      <c r="R12" s="209"/>
      <c r="S12" s="205">
        <f>SUM(S8:S11)</f>
        <v>12797227338</v>
      </c>
      <c r="T12" s="209"/>
      <c r="U12" s="211">
        <f>SUM(U8:U11)</f>
        <v>1.64</v>
      </c>
      <c r="V12" s="205"/>
    </row>
    <row r="13" spans="1:25" ht="19.5" thickTop="1" x14ac:dyDescent="0.45"/>
    <row r="14" spans="1:25" x14ac:dyDescent="0.45">
      <c r="U14" s="208"/>
    </row>
  </sheetData>
  <sheetProtection algorithmName="SHA-512" hashValue="yxvnarhtV5Cu3E40X6TKh/GZIEsk+bqTU3G/EIXTSxLNuuQT1q0q3IYpKqCZUI3yHp1iITEGVcnVLZFzSMel9A==" saltValue="zxEe2mAcbXJOelq1lky/mA==" spinCount="100000" sheet="1" objects="1" scenarios="1" selectLockedCells="1" autoFilter="0" selectUnlockedCells="1"/>
  <mergeCells count="7">
    <mergeCell ref="A2:U2"/>
    <mergeCell ref="A3:U3"/>
    <mergeCell ref="A4:U4"/>
    <mergeCell ref="A5:H5"/>
    <mergeCell ref="A6:A7"/>
    <mergeCell ref="C6:K6"/>
    <mergeCell ref="M6:U6"/>
  </mergeCells>
  <pageMargins left="0.7" right="0.7" top="0.75" bottom="0.75" header="0.3" footer="0.3"/>
  <pageSetup paperSize="9" scale="3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2"/>
  <sheetViews>
    <sheetView rightToLeft="1" view="pageBreakPreview" zoomScale="98" zoomScaleNormal="100" zoomScaleSheetLayoutView="98" workbookViewId="0">
      <selection activeCell="B20" sqref="B20"/>
    </sheetView>
  </sheetViews>
  <sheetFormatPr defaultRowHeight="18.75" x14ac:dyDescent="0.45"/>
  <cols>
    <col min="1" max="1" width="28" style="4" bestFit="1" customWidth="1"/>
    <col min="2" max="2" width="1" style="83" customWidth="1"/>
    <col min="3" max="3" width="16.85546875" style="83" customWidth="1"/>
    <col min="4" max="4" width="1" style="83" customWidth="1"/>
    <col min="5" max="5" width="17" style="83" customWidth="1"/>
    <col min="6" max="6" width="0.85546875" style="83" customWidth="1"/>
    <col min="7" max="7" width="15" style="83" bestFit="1" customWidth="1"/>
    <col min="8" max="8" width="0.7109375" style="83" customWidth="1"/>
    <col min="9" max="9" width="17" style="83" customWidth="1"/>
    <col min="10" max="10" width="0.85546875" style="83" customWidth="1"/>
    <col min="11" max="11" width="17.5703125" style="83" bestFit="1" customWidth="1"/>
    <col min="12" max="12" width="0.7109375" style="83" customWidth="1"/>
    <col min="13" max="13" width="16.5703125" style="83" customWidth="1"/>
    <col min="14" max="14" width="0.7109375" style="83" customWidth="1"/>
    <col min="15" max="15" width="16.28515625" style="83" bestFit="1" customWidth="1"/>
    <col min="16" max="16" width="0.7109375" style="83" customWidth="1"/>
    <col min="17" max="17" width="17.7109375" style="83" customWidth="1"/>
    <col min="18" max="18" width="0.7109375" style="83" customWidth="1"/>
    <col min="19" max="16384" width="9.140625" style="83"/>
  </cols>
  <sheetData>
    <row r="2" spans="1:21" ht="21" x14ac:dyDescent="0.55000000000000004">
      <c r="A2" s="231" t="s">
        <v>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</row>
    <row r="3" spans="1:21" ht="21" x14ac:dyDescent="0.55000000000000004">
      <c r="A3" s="231" t="s">
        <v>132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</row>
    <row r="4" spans="1:21" ht="21" x14ac:dyDescent="0.55000000000000004">
      <c r="A4" s="231" t="s">
        <v>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</row>
    <row r="5" spans="1:21" s="26" customFormat="1" ht="22.5" x14ac:dyDescent="0.4">
      <c r="A5" s="232" t="s">
        <v>189</v>
      </c>
      <c r="B5" s="232"/>
      <c r="C5" s="232"/>
      <c r="D5" s="232"/>
      <c r="E5" s="232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</row>
    <row r="6" spans="1:21" ht="19.5" x14ac:dyDescent="0.45">
      <c r="A6" s="227" t="s">
        <v>136</v>
      </c>
      <c r="B6" s="12"/>
      <c r="C6" s="226" t="s">
        <v>134</v>
      </c>
      <c r="D6" s="226" t="s">
        <v>134</v>
      </c>
      <c r="E6" s="226" t="s">
        <v>134</v>
      </c>
      <c r="F6" s="226" t="s">
        <v>134</v>
      </c>
      <c r="G6" s="226" t="s">
        <v>134</v>
      </c>
      <c r="H6" s="254" t="s">
        <v>134</v>
      </c>
      <c r="I6" s="226" t="s">
        <v>134</v>
      </c>
      <c r="J6" s="85"/>
      <c r="K6" s="226" t="s">
        <v>135</v>
      </c>
      <c r="L6" s="226" t="s">
        <v>135</v>
      </c>
      <c r="M6" s="226" t="s">
        <v>135</v>
      </c>
      <c r="N6" s="226" t="s">
        <v>135</v>
      </c>
      <c r="O6" s="226" t="s">
        <v>135</v>
      </c>
      <c r="P6" s="226" t="s">
        <v>135</v>
      </c>
      <c r="Q6" s="226" t="s">
        <v>135</v>
      </c>
    </row>
    <row r="7" spans="1:21" ht="19.5" x14ac:dyDescent="0.45">
      <c r="A7" s="226" t="s">
        <v>136</v>
      </c>
      <c r="B7" s="12"/>
      <c r="C7" s="200" t="s">
        <v>157</v>
      </c>
      <c r="D7" s="12"/>
      <c r="E7" s="200" t="s">
        <v>154</v>
      </c>
      <c r="F7" s="12"/>
      <c r="G7" s="200" t="s">
        <v>155</v>
      </c>
      <c r="H7" s="12"/>
      <c r="I7" s="200" t="s">
        <v>158</v>
      </c>
      <c r="J7" s="85"/>
      <c r="K7" s="200" t="s">
        <v>157</v>
      </c>
      <c r="L7" s="12"/>
      <c r="M7" s="200" t="s">
        <v>154</v>
      </c>
      <c r="N7" s="85"/>
      <c r="O7" s="200" t="s">
        <v>155</v>
      </c>
      <c r="P7" s="12"/>
      <c r="Q7" s="200" t="s">
        <v>158</v>
      </c>
    </row>
    <row r="8" spans="1:21" ht="19.5" x14ac:dyDescent="0.5">
      <c r="A8" s="119" t="s">
        <v>79</v>
      </c>
      <c r="B8" s="12"/>
      <c r="C8" s="17">
        <v>2178511558</v>
      </c>
      <c r="D8" s="9"/>
      <c r="E8" s="17">
        <v>58264571</v>
      </c>
      <c r="F8" s="9"/>
      <c r="G8" s="17">
        <v>-53514571</v>
      </c>
      <c r="H8" s="9"/>
      <c r="I8" s="17">
        <v>2183261558</v>
      </c>
      <c r="J8" s="9"/>
      <c r="K8" s="17">
        <v>6659756333</v>
      </c>
      <c r="L8" s="9"/>
      <c r="M8" s="17">
        <v>-1054</v>
      </c>
      <c r="N8" s="9"/>
      <c r="O8" s="17">
        <v>-53514571</v>
      </c>
      <c r="P8" s="9"/>
      <c r="Q8" s="17">
        <v>6606240708</v>
      </c>
    </row>
    <row r="9" spans="1:21" s="14" customFormat="1" ht="19.5" x14ac:dyDescent="0.5">
      <c r="A9" s="119" t="s">
        <v>91</v>
      </c>
      <c r="B9" s="84"/>
      <c r="C9" s="15">
        <v>2081232924</v>
      </c>
      <c r="D9" s="17"/>
      <c r="E9" s="17">
        <v>-90625000</v>
      </c>
      <c r="F9" s="17"/>
      <c r="G9" s="17">
        <v>0</v>
      </c>
      <c r="H9" s="17"/>
      <c r="I9" s="15">
        <v>1990607924</v>
      </c>
      <c r="J9" s="17"/>
      <c r="K9" s="17">
        <v>2081232924</v>
      </c>
      <c r="L9" s="17"/>
      <c r="M9" s="17">
        <v>-90625000</v>
      </c>
      <c r="N9" s="17"/>
      <c r="O9" s="17">
        <v>0</v>
      </c>
      <c r="P9" s="17"/>
      <c r="Q9" s="17">
        <v>1990607924</v>
      </c>
    </row>
    <row r="10" spans="1:21" ht="19.5" x14ac:dyDescent="0.5">
      <c r="A10" s="8" t="s">
        <v>70</v>
      </c>
      <c r="B10" s="12"/>
      <c r="C10" s="15">
        <v>61983891408</v>
      </c>
      <c r="D10" s="9"/>
      <c r="E10" s="17">
        <v>0</v>
      </c>
      <c r="F10" s="9"/>
      <c r="G10" s="17">
        <v>0</v>
      </c>
      <c r="H10" s="9"/>
      <c r="I10" s="15">
        <v>61983891408</v>
      </c>
      <c r="J10" s="9"/>
      <c r="K10" s="9">
        <v>117597020544</v>
      </c>
      <c r="L10" s="9"/>
      <c r="M10" s="17">
        <v>-120000000</v>
      </c>
      <c r="N10" s="9"/>
      <c r="O10" s="17">
        <v>0</v>
      </c>
      <c r="P10" s="9"/>
      <c r="Q10" s="9">
        <v>117477020544</v>
      </c>
    </row>
    <row r="11" spans="1:21" ht="19.5" x14ac:dyDescent="0.5">
      <c r="A11" s="8" t="s">
        <v>73</v>
      </c>
      <c r="B11" s="12"/>
      <c r="C11" s="15">
        <v>36727744923</v>
      </c>
      <c r="D11" s="9"/>
      <c r="E11" s="17">
        <v>9530172343</v>
      </c>
      <c r="F11" s="9"/>
      <c r="G11" s="17">
        <v>0</v>
      </c>
      <c r="H11" s="9"/>
      <c r="I11" s="15">
        <v>46257917266</v>
      </c>
      <c r="J11" s="9"/>
      <c r="K11" s="10">
        <v>104186893947</v>
      </c>
      <c r="L11" s="9"/>
      <c r="M11" s="17">
        <v>25266819559</v>
      </c>
      <c r="N11" s="9"/>
      <c r="O11" s="17">
        <v>0</v>
      </c>
      <c r="P11" s="9"/>
      <c r="Q11" s="9">
        <v>129453713506</v>
      </c>
    </row>
    <row r="12" spans="1:21" ht="19.5" x14ac:dyDescent="0.5">
      <c r="A12" s="8" t="s">
        <v>85</v>
      </c>
      <c r="B12" s="12"/>
      <c r="C12" s="15">
        <v>302762344</v>
      </c>
      <c r="D12" s="9"/>
      <c r="E12" s="17">
        <v>0</v>
      </c>
      <c r="F12" s="9"/>
      <c r="G12" s="17">
        <v>0</v>
      </c>
      <c r="H12" s="9"/>
      <c r="I12" s="15">
        <v>302762344</v>
      </c>
      <c r="J12" s="9"/>
      <c r="K12" s="10">
        <v>897083788</v>
      </c>
      <c r="L12" s="9"/>
      <c r="M12" s="17">
        <v>0</v>
      </c>
      <c r="N12" s="9"/>
      <c r="O12" s="17">
        <v>0</v>
      </c>
      <c r="P12" s="9"/>
      <c r="Q12" s="9">
        <v>897083788</v>
      </c>
    </row>
    <row r="13" spans="1:21" ht="19.5" x14ac:dyDescent="0.5">
      <c r="A13" s="8" t="s">
        <v>76</v>
      </c>
      <c r="B13" s="12"/>
      <c r="C13" s="15">
        <v>3044651995</v>
      </c>
      <c r="D13" s="9"/>
      <c r="E13" s="17">
        <v>2100049297</v>
      </c>
      <c r="F13" s="9"/>
      <c r="G13" s="17">
        <v>0</v>
      </c>
      <c r="H13" s="9"/>
      <c r="I13" s="15">
        <v>5144701292</v>
      </c>
      <c r="J13" s="9"/>
      <c r="K13" s="10">
        <v>7588925840</v>
      </c>
      <c r="L13" s="9"/>
      <c r="M13" s="17">
        <v>4972943289</v>
      </c>
      <c r="N13" s="9"/>
      <c r="O13" s="17">
        <v>0</v>
      </c>
      <c r="P13" s="9"/>
      <c r="Q13" s="9">
        <v>12561869129</v>
      </c>
    </row>
    <row r="14" spans="1:21" ht="19.5" x14ac:dyDescent="0.5">
      <c r="A14" s="8" t="s">
        <v>82</v>
      </c>
      <c r="B14" s="12"/>
      <c r="C14" s="15">
        <v>16204929</v>
      </c>
      <c r="D14" s="9"/>
      <c r="E14" s="17">
        <v>0</v>
      </c>
      <c r="F14" s="9"/>
      <c r="G14" s="17">
        <v>0</v>
      </c>
      <c r="H14" s="9"/>
      <c r="I14" s="15">
        <v>16204929</v>
      </c>
      <c r="J14" s="9"/>
      <c r="K14" s="9">
        <v>46223011</v>
      </c>
      <c r="L14" s="9"/>
      <c r="M14" s="17">
        <v>0</v>
      </c>
      <c r="N14" s="9"/>
      <c r="O14" s="17">
        <v>0</v>
      </c>
      <c r="P14" s="9"/>
      <c r="Q14" s="9">
        <v>46223011</v>
      </c>
    </row>
    <row r="15" spans="1:21" ht="19.5" x14ac:dyDescent="0.5">
      <c r="A15" s="8" t="s">
        <v>88</v>
      </c>
      <c r="B15" s="12"/>
      <c r="C15" s="9">
        <v>3339474063</v>
      </c>
      <c r="D15" s="9"/>
      <c r="E15" s="17">
        <v>2641353319</v>
      </c>
      <c r="F15" s="9"/>
      <c r="G15" s="17">
        <v>0</v>
      </c>
      <c r="H15" s="9"/>
      <c r="I15" s="9">
        <v>5980827382</v>
      </c>
      <c r="J15" s="9"/>
      <c r="K15" s="9">
        <v>3339474063</v>
      </c>
      <c r="L15" s="9"/>
      <c r="M15" s="9">
        <v>2641353319</v>
      </c>
      <c r="N15" s="9"/>
      <c r="O15" s="17">
        <v>0</v>
      </c>
      <c r="P15" s="9"/>
      <c r="Q15" s="9">
        <v>5980827382</v>
      </c>
    </row>
    <row r="16" spans="1:21" ht="19.5" x14ac:dyDescent="0.5">
      <c r="A16" s="8" t="s">
        <v>67</v>
      </c>
      <c r="B16" s="12"/>
      <c r="C16" s="9">
        <v>39631537315</v>
      </c>
      <c r="D16" s="9"/>
      <c r="E16" s="17">
        <v>24570284405</v>
      </c>
      <c r="F16" s="9"/>
      <c r="G16" s="17">
        <v>0</v>
      </c>
      <c r="H16" s="9"/>
      <c r="I16" s="9">
        <v>64201821720</v>
      </c>
      <c r="J16" s="9"/>
      <c r="K16" s="9">
        <v>102643712482</v>
      </c>
      <c r="L16" s="9"/>
      <c r="M16" s="9">
        <v>51770014451</v>
      </c>
      <c r="N16" s="9"/>
      <c r="O16" s="17">
        <v>0</v>
      </c>
      <c r="P16" s="9"/>
      <c r="Q16" s="9">
        <v>154413726933</v>
      </c>
    </row>
    <row r="17" spans="1:17" ht="19.5" x14ac:dyDescent="0.5">
      <c r="A17" s="8" t="s">
        <v>65</v>
      </c>
      <c r="B17" s="12"/>
      <c r="C17" s="9">
        <v>18410838885</v>
      </c>
      <c r="D17" s="9"/>
      <c r="E17" s="9">
        <v>11825893689</v>
      </c>
      <c r="F17" s="9"/>
      <c r="G17" s="17">
        <v>0</v>
      </c>
      <c r="H17" s="9"/>
      <c r="I17" s="9">
        <v>30236732574</v>
      </c>
      <c r="J17" s="9"/>
      <c r="K17" s="9">
        <v>60301807557</v>
      </c>
      <c r="L17" s="9"/>
      <c r="M17" s="9">
        <v>35024221356</v>
      </c>
      <c r="N17" s="9"/>
      <c r="O17" s="17">
        <v>0</v>
      </c>
      <c r="P17" s="9"/>
      <c r="Q17" s="9">
        <v>95326028913</v>
      </c>
    </row>
    <row r="18" spans="1:17" ht="19.5" x14ac:dyDescent="0.5">
      <c r="A18" s="8" t="s">
        <v>62</v>
      </c>
      <c r="B18" s="12"/>
      <c r="C18" s="9">
        <v>0</v>
      </c>
      <c r="D18" s="9"/>
      <c r="E18" s="9">
        <v>50420859</v>
      </c>
      <c r="F18" s="9"/>
      <c r="G18" s="17">
        <v>0</v>
      </c>
      <c r="H18" s="9"/>
      <c r="I18" s="9">
        <v>50420859</v>
      </c>
      <c r="J18" s="9"/>
      <c r="K18" s="9">
        <v>0</v>
      </c>
      <c r="L18" s="9"/>
      <c r="M18" s="9">
        <v>140791050</v>
      </c>
      <c r="N18" s="9"/>
      <c r="O18" s="17">
        <v>0</v>
      </c>
      <c r="P18" s="9"/>
      <c r="Q18" s="9">
        <v>140791050</v>
      </c>
    </row>
    <row r="19" spans="1:17" ht="19.5" x14ac:dyDescent="0.5">
      <c r="A19" s="8" t="s">
        <v>58</v>
      </c>
      <c r="B19" s="12"/>
      <c r="C19" s="9">
        <v>0</v>
      </c>
      <c r="D19" s="9"/>
      <c r="E19" s="9">
        <v>-385138180</v>
      </c>
      <c r="F19" s="9"/>
      <c r="G19" s="17">
        <v>0</v>
      </c>
      <c r="H19" s="9"/>
      <c r="I19" s="9">
        <v>-385138180</v>
      </c>
      <c r="J19" s="9"/>
      <c r="K19" s="9">
        <v>0</v>
      </c>
      <c r="L19" s="9"/>
      <c r="M19" s="9">
        <v>778866805</v>
      </c>
      <c r="N19" s="9"/>
      <c r="O19" s="17">
        <v>0</v>
      </c>
      <c r="P19" s="9"/>
      <c r="Q19" s="212" t="s">
        <v>168</v>
      </c>
    </row>
    <row r="20" spans="1:17" ht="20.25" thickBot="1" x14ac:dyDescent="0.55000000000000004">
      <c r="A20" s="163"/>
      <c r="B20" s="12"/>
      <c r="C20" s="99">
        <f>SUM(C8:C19)</f>
        <v>167716850344</v>
      </c>
      <c r="D20" s="98"/>
      <c r="E20" s="99">
        <f>SUM(E8:E19)</f>
        <v>50300675303</v>
      </c>
      <c r="F20" s="98"/>
      <c r="G20" s="99">
        <f>SUM(G8:G19)</f>
        <v>-53514571</v>
      </c>
      <c r="H20" s="98"/>
      <c r="I20" s="99">
        <f>SUM(I8:I19)</f>
        <v>217964011076</v>
      </c>
      <c r="J20" s="98"/>
      <c r="K20" s="99">
        <f>SUM(K8:K19)</f>
        <v>405342130489</v>
      </c>
      <c r="L20" s="98"/>
      <c r="M20" s="99">
        <f>SUM(M8:M19)</f>
        <v>120384383775</v>
      </c>
      <c r="N20" s="98"/>
      <c r="O20" s="99">
        <f>SUM(O8:O19)</f>
        <v>-53514571</v>
      </c>
      <c r="P20" s="98"/>
      <c r="Q20" s="99">
        <f>SUM(Q8:Q19)</f>
        <v>524894132888</v>
      </c>
    </row>
    <row r="21" spans="1:17" ht="19.5" thickTop="1" x14ac:dyDescent="0.45"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</row>
    <row r="22" spans="1:17" x14ac:dyDescent="0.45"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</sheetData>
  <sheetProtection algorithmName="SHA-512" hashValue="3VFtc/6W7NsaE8YEBmlu5IPiFlsmLsUqaqxuRS8dST9kSDWJ/euCSlzM8B8xrF0faxFApGaClwecOycUxzipZg==" saltValue="Ri3bX0xHT0D1GSLMxvHEGA==" spinCount="100000" sheet="1" objects="1" scenarios="1" selectLockedCells="1" autoFilter="0" selectUnlockedCells="1"/>
  <mergeCells count="7">
    <mergeCell ref="A2:Q2"/>
    <mergeCell ref="A3:Q3"/>
    <mergeCell ref="A4:Q4"/>
    <mergeCell ref="A5:E5"/>
    <mergeCell ref="K6:Q6"/>
    <mergeCell ref="A6:A7"/>
    <mergeCell ref="C6:I6"/>
  </mergeCells>
  <pageMargins left="0.7" right="0.7" top="0.75" bottom="0.75" header="0.3" footer="0.3"/>
  <pageSetup paperSize="9"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35"/>
  <sheetViews>
    <sheetView rightToLeft="1" view="pageBreakPreview" topLeftCell="A16" zoomScale="112" zoomScaleNormal="100" zoomScaleSheetLayoutView="112" workbookViewId="0">
      <selection activeCell="B20" sqref="B20"/>
    </sheetView>
  </sheetViews>
  <sheetFormatPr defaultRowHeight="18.75" x14ac:dyDescent="0.45"/>
  <cols>
    <col min="1" max="1" width="23.855468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3.42578125" style="1" customWidth="1"/>
    <col min="8" max="8" width="1" style="1" customWidth="1"/>
    <col min="9" max="9" width="17.28515625" style="1" bestFit="1" customWidth="1"/>
    <col min="10" max="10" width="1" style="1" customWidth="1"/>
    <col min="11" max="11" width="12.85546875" style="1" customWidth="1"/>
    <col min="12" max="12" width="1" style="1" customWidth="1"/>
    <col min="13" max="13" width="9.140625" style="1" customWidth="1"/>
    <col min="14" max="16384" width="9.140625" style="1"/>
  </cols>
  <sheetData>
    <row r="2" spans="1:14" s="83" customFormat="1" ht="21" x14ac:dyDescent="0.55000000000000004">
      <c r="A2" s="231" t="s">
        <v>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14" s="83" customFormat="1" ht="21" x14ac:dyDescent="0.55000000000000004">
      <c r="A3" s="231" t="s">
        <v>132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</row>
    <row r="4" spans="1:14" s="83" customFormat="1" ht="21" x14ac:dyDescent="0.55000000000000004">
      <c r="A4" s="231" t="s">
        <v>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</row>
    <row r="5" spans="1:14" ht="22.5" x14ac:dyDescent="0.45">
      <c r="A5" s="232" t="s">
        <v>190</v>
      </c>
      <c r="B5" s="232"/>
      <c r="C5" s="232"/>
      <c r="D5" s="232"/>
      <c r="E5" s="232"/>
    </row>
    <row r="6" spans="1:14" ht="19.5" x14ac:dyDescent="0.45">
      <c r="A6" s="112"/>
      <c r="B6" s="112"/>
      <c r="C6" s="111" t="s">
        <v>159</v>
      </c>
      <c r="D6" s="85"/>
      <c r="E6" s="111" t="s">
        <v>134</v>
      </c>
      <c r="F6" s="111"/>
      <c r="G6" s="111" t="s">
        <v>134</v>
      </c>
      <c r="H6" s="12"/>
      <c r="I6" s="226" t="s">
        <v>135</v>
      </c>
      <c r="J6" s="226" t="s">
        <v>135</v>
      </c>
      <c r="K6" s="226" t="s">
        <v>135</v>
      </c>
    </row>
    <row r="7" spans="1:14" ht="45" customHeight="1" x14ac:dyDescent="0.45">
      <c r="A7" s="113" t="s">
        <v>160</v>
      </c>
      <c r="B7" s="87"/>
      <c r="C7" s="114" t="s">
        <v>101</v>
      </c>
      <c r="D7" s="88"/>
      <c r="E7" s="114" t="s">
        <v>161</v>
      </c>
      <c r="F7" s="88"/>
      <c r="G7" s="114" t="s">
        <v>162</v>
      </c>
      <c r="H7" s="88"/>
      <c r="I7" s="114" t="s">
        <v>161</v>
      </c>
      <c r="J7" s="145"/>
      <c r="K7" s="114" t="s">
        <v>162</v>
      </c>
    </row>
    <row r="8" spans="1:14" ht="19.5" x14ac:dyDescent="0.5">
      <c r="A8" s="119" t="s">
        <v>105</v>
      </c>
      <c r="B8" s="84"/>
      <c r="C8" s="172" t="s">
        <v>106</v>
      </c>
      <c r="D8" s="84"/>
      <c r="E8" s="148" t="s">
        <v>168</v>
      </c>
      <c r="F8" s="84"/>
      <c r="G8" s="173" t="s">
        <v>168</v>
      </c>
      <c r="H8" s="84"/>
      <c r="I8" s="174">
        <v>44885</v>
      </c>
      <c r="J8" s="84"/>
      <c r="K8" s="179" t="s">
        <v>168</v>
      </c>
      <c r="N8" s="173"/>
    </row>
    <row r="9" spans="1:14" ht="19.5" x14ac:dyDescent="0.5">
      <c r="A9" s="8" t="s">
        <v>107</v>
      </c>
      <c r="B9" s="12"/>
      <c r="C9" s="175" t="s">
        <v>108</v>
      </c>
      <c r="D9" s="12"/>
      <c r="E9" s="123">
        <v>16491</v>
      </c>
      <c r="F9" s="12"/>
      <c r="G9" s="176" t="s">
        <v>168</v>
      </c>
      <c r="H9" s="12"/>
      <c r="I9" s="174">
        <v>48255</v>
      </c>
      <c r="J9" s="12"/>
      <c r="K9" s="179" t="s">
        <v>168</v>
      </c>
      <c r="N9" s="173"/>
    </row>
    <row r="10" spans="1:14" ht="19.5" x14ac:dyDescent="0.5">
      <c r="A10" s="8" t="s">
        <v>109</v>
      </c>
      <c r="B10" s="12"/>
      <c r="C10" s="175" t="s">
        <v>110</v>
      </c>
      <c r="D10" s="12"/>
      <c r="E10" s="174">
        <v>0</v>
      </c>
      <c r="F10" s="12"/>
      <c r="G10" s="179" t="s">
        <v>168</v>
      </c>
      <c r="H10" s="12"/>
      <c r="I10" s="174">
        <v>207867</v>
      </c>
      <c r="J10" s="12"/>
      <c r="K10" s="179" t="s">
        <v>168</v>
      </c>
      <c r="N10" s="173"/>
    </row>
    <row r="11" spans="1:14" ht="19.5" x14ac:dyDescent="0.5">
      <c r="A11" s="8" t="s">
        <v>111</v>
      </c>
      <c r="B11" s="12"/>
      <c r="C11" s="175" t="s">
        <v>112</v>
      </c>
      <c r="D11" s="12"/>
      <c r="E11" s="123">
        <v>105065</v>
      </c>
      <c r="F11" s="12"/>
      <c r="G11" s="176" t="s">
        <v>168</v>
      </c>
      <c r="H11" s="12"/>
      <c r="I11" s="174">
        <v>383496</v>
      </c>
      <c r="J11" s="12"/>
      <c r="K11" s="179" t="s">
        <v>168</v>
      </c>
      <c r="N11" s="173"/>
    </row>
    <row r="12" spans="1:14" ht="19.5" x14ac:dyDescent="0.5">
      <c r="A12" s="8" t="s">
        <v>113</v>
      </c>
      <c r="B12" s="12"/>
      <c r="C12" s="175" t="s">
        <v>114</v>
      </c>
      <c r="D12" s="12"/>
      <c r="E12" s="174">
        <v>8324</v>
      </c>
      <c r="F12" s="12"/>
      <c r="G12" s="176" t="s">
        <v>168</v>
      </c>
      <c r="H12" s="12"/>
      <c r="I12" s="174">
        <v>24106</v>
      </c>
      <c r="J12" s="12"/>
      <c r="K12" s="179" t="s">
        <v>168</v>
      </c>
      <c r="N12" s="173"/>
    </row>
    <row r="13" spans="1:14" ht="19.5" x14ac:dyDescent="0.5">
      <c r="A13" s="8" t="s">
        <v>109</v>
      </c>
      <c r="B13" s="12"/>
      <c r="C13" s="175" t="s">
        <v>163</v>
      </c>
      <c r="D13" s="12"/>
      <c r="E13" s="174">
        <v>0</v>
      </c>
      <c r="F13" s="12"/>
      <c r="G13" s="179" t="s">
        <v>168</v>
      </c>
      <c r="H13" s="12"/>
      <c r="I13" s="174">
        <v>905424642</v>
      </c>
      <c r="J13" s="12"/>
      <c r="K13" s="176">
        <v>0.48</v>
      </c>
      <c r="N13" s="173"/>
    </row>
    <row r="14" spans="1:14" ht="19.5" x14ac:dyDescent="0.5">
      <c r="A14" s="8" t="s">
        <v>109</v>
      </c>
      <c r="B14" s="12"/>
      <c r="C14" s="175" t="s">
        <v>164</v>
      </c>
      <c r="D14" s="12"/>
      <c r="E14" s="174">
        <v>0</v>
      </c>
      <c r="F14" s="12"/>
      <c r="G14" s="179" t="s">
        <v>168</v>
      </c>
      <c r="H14" s="12"/>
      <c r="I14" s="174">
        <v>10347311904</v>
      </c>
      <c r="J14" s="12"/>
      <c r="K14" s="176">
        <v>5.49</v>
      </c>
      <c r="N14" s="173"/>
    </row>
    <row r="15" spans="1:14" ht="19.5" x14ac:dyDescent="0.5">
      <c r="A15" s="8" t="s">
        <v>109</v>
      </c>
      <c r="B15" s="12"/>
      <c r="C15" s="175" t="s">
        <v>165</v>
      </c>
      <c r="D15" s="12"/>
      <c r="E15" s="174">
        <v>0</v>
      </c>
      <c r="F15" s="12"/>
      <c r="G15" s="179" t="s">
        <v>168</v>
      </c>
      <c r="H15" s="12"/>
      <c r="I15" s="174">
        <v>3370647481</v>
      </c>
      <c r="J15" s="12"/>
      <c r="K15" s="176">
        <v>1.79</v>
      </c>
      <c r="N15" s="173"/>
    </row>
    <row r="16" spans="1:14" ht="19.5" x14ac:dyDescent="0.5">
      <c r="A16" s="8" t="s">
        <v>109</v>
      </c>
      <c r="B16" s="12"/>
      <c r="C16" s="175" t="s">
        <v>166</v>
      </c>
      <c r="D16" s="12"/>
      <c r="E16" s="174">
        <v>0</v>
      </c>
      <c r="F16" s="12"/>
      <c r="G16" s="179" t="s">
        <v>168</v>
      </c>
      <c r="H16" s="12"/>
      <c r="I16" s="174">
        <v>2572839262</v>
      </c>
      <c r="J16" s="12"/>
      <c r="K16" s="176">
        <v>1.36</v>
      </c>
      <c r="N16" s="173"/>
    </row>
    <row r="17" spans="1:14" ht="19.5" x14ac:dyDescent="0.5">
      <c r="A17" s="8" t="s">
        <v>109</v>
      </c>
      <c r="B17" s="12"/>
      <c r="C17" s="175" t="s">
        <v>115</v>
      </c>
      <c r="D17" s="12"/>
      <c r="E17" s="174">
        <v>2360409828</v>
      </c>
      <c r="F17" s="12"/>
      <c r="G17" s="176">
        <v>2.15</v>
      </c>
      <c r="H17" s="12"/>
      <c r="I17" s="174">
        <v>21157869630</v>
      </c>
      <c r="J17" s="12"/>
      <c r="K17" s="176">
        <v>11.22</v>
      </c>
      <c r="N17" s="173"/>
    </row>
    <row r="18" spans="1:14" ht="19.5" x14ac:dyDescent="0.5">
      <c r="A18" s="8" t="s">
        <v>109</v>
      </c>
      <c r="B18" s="12"/>
      <c r="C18" s="175" t="s">
        <v>116</v>
      </c>
      <c r="D18" s="12"/>
      <c r="E18" s="174">
        <v>2859590160</v>
      </c>
      <c r="F18" s="12"/>
      <c r="G18" s="176">
        <v>2.6</v>
      </c>
      <c r="H18" s="12"/>
      <c r="I18" s="174">
        <v>11120628400</v>
      </c>
      <c r="J18" s="12"/>
      <c r="K18" s="176">
        <v>5.9</v>
      </c>
      <c r="N18" s="173"/>
    </row>
    <row r="19" spans="1:14" ht="19.5" x14ac:dyDescent="0.5">
      <c r="A19" s="8" t="s">
        <v>109</v>
      </c>
      <c r="B19" s="12"/>
      <c r="C19" s="175" t="s">
        <v>117</v>
      </c>
      <c r="D19" s="12"/>
      <c r="E19" s="174">
        <v>4523524575</v>
      </c>
      <c r="F19" s="12"/>
      <c r="G19" s="176">
        <v>4.1100000000000003</v>
      </c>
      <c r="H19" s="12"/>
      <c r="I19" s="174">
        <v>8345819655</v>
      </c>
      <c r="J19" s="12"/>
      <c r="K19" s="176">
        <v>4.43</v>
      </c>
      <c r="N19" s="173"/>
    </row>
    <row r="20" spans="1:14" ht="19.5" x14ac:dyDescent="0.5">
      <c r="A20" s="8" t="s">
        <v>118</v>
      </c>
      <c r="B20" s="12"/>
      <c r="C20" s="175" t="s">
        <v>119</v>
      </c>
      <c r="D20" s="12"/>
      <c r="E20" s="174">
        <v>3339</v>
      </c>
      <c r="F20" s="12"/>
      <c r="G20" s="176" t="s">
        <v>168</v>
      </c>
      <c r="H20" s="12"/>
      <c r="I20" s="174">
        <v>3339</v>
      </c>
      <c r="J20" s="12"/>
      <c r="K20" s="179" t="s">
        <v>168</v>
      </c>
      <c r="N20" s="173"/>
    </row>
    <row r="21" spans="1:14" ht="19.5" x14ac:dyDescent="0.5">
      <c r="A21" s="8" t="s">
        <v>118</v>
      </c>
      <c r="B21" s="12"/>
      <c r="C21" s="175" t="s">
        <v>120</v>
      </c>
      <c r="D21" s="12"/>
      <c r="E21" s="174">
        <v>2499999990</v>
      </c>
      <c r="F21" s="12"/>
      <c r="G21" s="176">
        <v>2.27</v>
      </c>
      <c r="H21" s="12"/>
      <c r="I21" s="174">
        <v>6333333308</v>
      </c>
      <c r="J21" s="12"/>
      <c r="K21" s="176">
        <v>3.36</v>
      </c>
      <c r="N21" s="173"/>
    </row>
    <row r="22" spans="1:14" ht="19.5" x14ac:dyDescent="0.5">
      <c r="A22" s="8" t="s">
        <v>121</v>
      </c>
      <c r="B22" s="12"/>
      <c r="C22" s="175" t="s">
        <v>122</v>
      </c>
      <c r="D22" s="12"/>
      <c r="E22" s="174">
        <v>7704918024</v>
      </c>
      <c r="F22" s="12"/>
      <c r="G22" s="176">
        <v>7</v>
      </c>
      <c r="H22" s="12"/>
      <c r="I22" s="174">
        <v>13278688508</v>
      </c>
      <c r="J22" s="12"/>
      <c r="K22" s="176">
        <v>7.04</v>
      </c>
      <c r="N22" s="173"/>
    </row>
    <row r="23" spans="1:14" ht="19.5" x14ac:dyDescent="0.5">
      <c r="A23" s="8" t="s">
        <v>121</v>
      </c>
      <c r="B23" s="12"/>
      <c r="C23" s="175" t="s">
        <v>123</v>
      </c>
      <c r="D23" s="12"/>
      <c r="E23" s="174">
        <v>7204918009</v>
      </c>
      <c r="F23" s="12"/>
      <c r="G23" s="176">
        <v>6.55</v>
      </c>
      <c r="H23" s="12"/>
      <c r="I23" s="174">
        <v>10614754062</v>
      </c>
      <c r="J23" s="12"/>
      <c r="K23" s="176">
        <v>5.63</v>
      </c>
      <c r="N23" s="173"/>
    </row>
    <row r="24" spans="1:14" ht="19.5" x14ac:dyDescent="0.5">
      <c r="A24" s="8" t="s">
        <v>121</v>
      </c>
      <c r="B24" s="12"/>
      <c r="C24" s="175" t="s">
        <v>124</v>
      </c>
      <c r="D24" s="12"/>
      <c r="E24" s="174">
        <v>2020491799</v>
      </c>
      <c r="F24" s="12"/>
      <c r="G24" s="176">
        <v>1.84</v>
      </c>
      <c r="H24" s="12"/>
      <c r="I24" s="174">
        <v>2786885240</v>
      </c>
      <c r="J24" s="12"/>
      <c r="K24" s="176">
        <v>1.48</v>
      </c>
      <c r="N24" s="173"/>
    </row>
    <row r="25" spans="1:14" ht="19.5" x14ac:dyDescent="0.5">
      <c r="A25" s="8" t="s">
        <v>121</v>
      </c>
      <c r="B25" s="12"/>
      <c r="C25" s="175" t="s">
        <v>125</v>
      </c>
      <c r="D25" s="12"/>
      <c r="E25" s="174">
        <v>36131147531</v>
      </c>
      <c r="F25" s="12"/>
      <c r="G25" s="176">
        <v>32.840000000000003</v>
      </c>
      <c r="H25" s="12"/>
      <c r="I25" s="174">
        <v>48590163921</v>
      </c>
      <c r="J25" s="12"/>
      <c r="K25" s="176">
        <v>25.77</v>
      </c>
      <c r="N25" s="173"/>
    </row>
    <row r="26" spans="1:14" ht="19.5" x14ac:dyDescent="0.5">
      <c r="A26" s="119" t="s">
        <v>121</v>
      </c>
      <c r="B26" s="84"/>
      <c r="C26" s="172" t="s">
        <v>126</v>
      </c>
      <c r="D26" s="84"/>
      <c r="E26" s="148">
        <v>31879508179</v>
      </c>
      <c r="F26" s="84"/>
      <c r="G26" s="176">
        <v>28.97</v>
      </c>
      <c r="H26" s="84"/>
      <c r="I26" s="174">
        <v>36269672111</v>
      </c>
      <c r="J26" s="84"/>
      <c r="K26" s="176">
        <v>19.239999999999998</v>
      </c>
      <c r="N26" s="173"/>
    </row>
    <row r="27" spans="1:14" ht="19.5" x14ac:dyDescent="0.5">
      <c r="A27" s="8" t="s">
        <v>111</v>
      </c>
      <c r="B27" s="12"/>
      <c r="C27" s="175" t="s">
        <v>127</v>
      </c>
      <c r="D27" s="12"/>
      <c r="E27" s="123">
        <v>2218579216</v>
      </c>
      <c r="F27" s="12"/>
      <c r="G27" s="176">
        <v>2.0299999999999998</v>
      </c>
      <c r="H27" s="12"/>
      <c r="I27" s="174">
        <v>2218579216</v>
      </c>
      <c r="J27" s="12"/>
      <c r="K27" s="176">
        <v>1.18</v>
      </c>
      <c r="L27" s="198"/>
      <c r="M27" s="198"/>
      <c r="N27" s="173"/>
    </row>
    <row r="28" spans="1:14" ht="19.5" x14ac:dyDescent="0.5">
      <c r="A28" s="8" t="s">
        <v>109</v>
      </c>
      <c r="B28" s="12"/>
      <c r="C28" s="175" t="s">
        <v>128</v>
      </c>
      <c r="D28" s="12"/>
      <c r="E28" s="174">
        <v>3498087420</v>
      </c>
      <c r="F28" s="12"/>
      <c r="G28" s="176">
        <v>3.18</v>
      </c>
      <c r="H28" s="12"/>
      <c r="I28" s="174">
        <v>3498087420</v>
      </c>
      <c r="J28" s="12"/>
      <c r="K28" s="176">
        <v>1.86</v>
      </c>
      <c r="L28" s="198"/>
      <c r="M28" s="198"/>
      <c r="N28" s="173"/>
    </row>
    <row r="29" spans="1:14" ht="19.5" x14ac:dyDescent="0.5">
      <c r="A29" s="8" t="s">
        <v>109</v>
      </c>
      <c r="B29" s="12"/>
      <c r="C29" s="175" t="s">
        <v>129</v>
      </c>
      <c r="D29" s="12"/>
      <c r="E29" s="123">
        <v>3823770480</v>
      </c>
      <c r="F29" s="12"/>
      <c r="G29" s="176">
        <v>3.48</v>
      </c>
      <c r="H29" s="12"/>
      <c r="I29" s="174">
        <v>3823770480</v>
      </c>
      <c r="J29" s="12"/>
      <c r="K29" s="176">
        <v>2.0299999999999998</v>
      </c>
      <c r="L29" s="198"/>
      <c r="M29" s="198"/>
      <c r="N29" s="173"/>
    </row>
    <row r="30" spans="1:14" ht="19.5" x14ac:dyDescent="0.5">
      <c r="A30" s="8" t="s">
        <v>109</v>
      </c>
      <c r="B30" s="12"/>
      <c r="C30" s="175" t="s">
        <v>130</v>
      </c>
      <c r="D30" s="12"/>
      <c r="E30" s="174">
        <v>3301672128</v>
      </c>
      <c r="F30" s="12"/>
      <c r="G30" s="176">
        <v>3</v>
      </c>
      <c r="H30" s="12"/>
      <c r="I30" s="174">
        <v>3301672128</v>
      </c>
      <c r="J30" s="12"/>
      <c r="K30" s="176">
        <v>1.75</v>
      </c>
      <c r="L30" s="198"/>
      <c r="M30" s="198"/>
      <c r="N30" s="173"/>
    </row>
    <row r="31" spans="1:14" ht="20.25" thickBot="1" x14ac:dyDescent="0.5">
      <c r="E31" s="156">
        <f>SUM(E9:E30)</f>
        <v>110026750558</v>
      </c>
      <c r="F31" s="198"/>
      <c r="G31" s="156">
        <f>SUM(G17:G30)</f>
        <v>100.02000000000001</v>
      </c>
      <c r="H31" s="198"/>
      <c r="I31" s="156">
        <f>SUM(I8:I30)</f>
        <v>188536859316</v>
      </c>
      <c r="J31" s="198"/>
      <c r="K31" s="156">
        <f>SUM(K13:K30)</f>
        <v>100.01</v>
      </c>
      <c r="L31" s="198"/>
      <c r="M31" s="198"/>
    </row>
    <row r="32" spans="1:14" ht="19.5" thickTop="1" x14ac:dyDescent="0.45">
      <c r="E32" s="198"/>
      <c r="F32" s="198"/>
      <c r="G32" s="198"/>
      <c r="H32" s="198"/>
      <c r="I32" s="198"/>
      <c r="J32" s="198"/>
      <c r="K32" s="198"/>
      <c r="L32" s="198"/>
      <c r="M32" s="198"/>
    </row>
    <row r="33" spans="5:13" x14ac:dyDescent="0.45">
      <c r="E33" s="198"/>
      <c r="F33" s="198"/>
      <c r="G33" s="198"/>
      <c r="H33" s="198"/>
      <c r="I33" s="198"/>
      <c r="J33" s="198"/>
      <c r="K33" s="198"/>
      <c r="L33" s="198"/>
      <c r="M33" s="198"/>
    </row>
    <row r="34" spans="5:13" x14ac:dyDescent="0.45">
      <c r="E34" s="198"/>
      <c r="F34" s="198"/>
      <c r="G34" s="198"/>
      <c r="H34" s="198"/>
      <c r="I34" s="198"/>
      <c r="J34" s="198"/>
      <c r="K34" s="198"/>
      <c r="L34" s="198"/>
      <c r="M34" s="198"/>
    </row>
    <row r="35" spans="5:13" x14ac:dyDescent="0.45">
      <c r="E35" s="198"/>
      <c r="F35" s="198"/>
      <c r="G35" s="198"/>
      <c r="H35" s="198"/>
      <c r="I35" s="198"/>
      <c r="J35" s="198"/>
      <c r="K35" s="198"/>
      <c r="L35" s="198"/>
      <c r="M35" s="198"/>
    </row>
  </sheetData>
  <sheetProtection algorithmName="SHA-512" hashValue="BEZ7BVmGJ9Z94ZfL1XT8ZunVu/9UgDBIAXQoreMe2c01JudHRfZgGQW4oJhIHIbOdSgzcTCaXqdd29iNajvyLQ==" saltValue="CgryB0sc/NScQgyTMM7Kwg==" spinCount="100000" sheet="1" objects="1" scenarios="1" selectLockedCells="1" autoFilter="0" selectUnlockedCells="1"/>
  <mergeCells count="5">
    <mergeCell ref="A2:K2"/>
    <mergeCell ref="A3:K3"/>
    <mergeCell ref="A4:K4"/>
    <mergeCell ref="A5:E5"/>
    <mergeCell ref="I6:K6"/>
  </mergeCells>
  <pageMargins left="0.7" right="0.7" top="0.75" bottom="0.75" header="0.3" footer="0.3"/>
  <pageSetup paperSize="9" scale="7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1"/>
  <sheetViews>
    <sheetView rightToLeft="1" view="pageBreakPreview" zoomScale="106" zoomScaleNormal="100" zoomScaleSheetLayoutView="106" workbookViewId="0">
      <selection activeCell="B20" sqref="B20"/>
    </sheetView>
  </sheetViews>
  <sheetFormatPr defaultRowHeight="18.75" x14ac:dyDescent="0.45"/>
  <cols>
    <col min="1" max="1" width="13.85546875" style="167" bestFit="1" customWidth="1"/>
    <col min="2" max="2" width="1" style="167" customWidth="1"/>
    <col min="3" max="3" width="17.28515625" style="167" customWidth="1"/>
    <col min="4" max="4" width="1" style="167" customWidth="1"/>
    <col min="5" max="5" width="19.140625" style="167" customWidth="1"/>
    <col min="6" max="6" width="1" style="167" customWidth="1"/>
    <col min="7" max="16384" width="9.140625" style="167"/>
  </cols>
  <sheetData>
    <row r="2" spans="1:5" ht="21" x14ac:dyDescent="0.55000000000000004">
      <c r="A2" s="245" t="s">
        <v>0</v>
      </c>
      <c r="B2" s="245" t="s">
        <v>0</v>
      </c>
      <c r="C2" s="245" t="s">
        <v>0</v>
      </c>
      <c r="D2" s="245" t="s">
        <v>0</v>
      </c>
      <c r="E2" s="245"/>
    </row>
    <row r="3" spans="1:5" ht="21" x14ac:dyDescent="0.55000000000000004">
      <c r="A3" s="245" t="s">
        <v>132</v>
      </c>
      <c r="B3" s="245" t="s">
        <v>132</v>
      </c>
      <c r="C3" s="245" t="s">
        <v>132</v>
      </c>
      <c r="D3" s="245" t="s">
        <v>132</v>
      </c>
      <c r="E3" s="245"/>
    </row>
    <row r="4" spans="1:5" ht="21" x14ac:dyDescent="0.55000000000000004">
      <c r="A4" s="245" t="s">
        <v>2</v>
      </c>
      <c r="B4" s="245" t="s">
        <v>2</v>
      </c>
      <c r="C4" s="245" t="s">
        <v>2</v>
      </c>
      <c r="D4" s="245" t="s">
        <v>2</v>
      </c>
      <c r="E4" s="245"/>
    </row>
    <row r="5" spans="1:5" ht="22.5" x14ac:dyDescent="0.45">
      <c r="A5" s="246" t="s">
        <v>191</v>
      </c>
      <c r="B5" s="246"/>
      <c r="C5" s="246"/>
      <c r="D5" s="246"/>
      <c r="E5" s="246"/>
    </row>
    <row r="6" spans="1:5" ht="19.5" x14ac:dyDescent="0.45">
      <c r="A6" s="2"/>
      <c r="B6" s="87"/>
      <c r="C6" s="201" t="s">
        <v>134</v>
      </c>
      <c r="D6" s="88"/>
      <c r="E6" s="201" t="s">
        <v>6</v>
      </c>
    </row>
    <row r="7" spans="1:5" ht="19.5" x14ac:dyDescent="0.5">
      <c r="A7" s="8"/>
      <c r="B7" s="12"/>
      <c r="C7" s="123" t="s">
        <v>102</v>
      </c>
      <c r="D7" s="12"/>
      <c r="E7" s="123" t="s">
        <v>102</v>
      </c>
    </row>
    <row r="8" spans="1:5" ht="19.5" x14ac:dyDescent="0.5">
      <c r="A8" s="8" t="s">
        <v>167</v>
      </c>
      <c r="B8" s="12"/>
      <c r="C8" s="123" t="s">
        <v>168</v>
      </c>
      <c r="D8" s="12"/>
      <c r="E8" s="174">
        <v>433418</v>
      </c>
    </row>
    <row r="9" spans="1:5" ht="19.5" x14ac:dyDescent="0.5">
      <c r="A9" s="8" t="s">
        <v>243</v>
      </c>
      <c r="B9" s="12"/>
      <c r="C9" s="123" t="s">
        <v>168</v>
      </c>
      <c r="D9" s="12"/>
      <c r="E9" s="174">
        <v>45880708</v>
      </c>
    </row>
    <row r="10" spans="1:5" ht="20.25" thickBot="1" x14ac:dyDescent="0.55000000000000004">
      <c r="A10" s="110" t="s">
        <v>141</v>
      </c>
      <c r="B10" s="66"/>
      <c r="C10" s="138" t="s">
        <v>168</v>
      </c>
      <c r="D10" s="177"/>
      <c r="E10" s="178">
        <v>46314126</v>
      </c>
    </row>
    <row r="11" spans="1:5" ht="20.25" thickTop="1" x14ac:dyDescent="0.5">
      <c r="A11" s="110"/>
      <c r="B11" s="66"/>
      <c r="C11" s="72"/>
      <c r="D11" s="66"/>
      <c r="E11" s="169"/>
    </row>
  </sheetData>
  <sheetProtection algorithmName="SHA-512" hashValue="PTZcqHLpusaNluETszCTxNjhTEfMxjwiOb6SQNwEf4+fNVbLkgzsAiGi5hl4+BfoiEnPAjs8Dp6ZLvh6+hHrmQ==" saltValue="ER36lj4qW0boz64wEwyoCA==" spinCount="100000" sheet="1" objects="1" scenarios="1" selectLockedCells="1" autoFilter="0" selectUnlockedCells="1"/>
  <mergeCells count="4"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U34"/>
  <sheetViews>
    <sheetView rightToLeft="1" view="pageBreakPreview" topLeftCell="A4" zoomScaleNormal="100" zoomScaleSheetLayoutView="100" workbookViewId="0">
      <selection activeCell="B20" sqref="B20"/>
    </sheetView>
  </sheetViews>
  <sheetFormatPr defaultRowHeight="18.75" x14ac:dyDescent="0.45"/>
  <cols>
    <col min="1" max="1" width="23.7109375" style="63" bestFit="1" customWidth="1"/>
    <col min="2" max="2" width="1" style="65" customWidth="1"/>
    <col min="3" max="3" width="10.5703125" style="65" customWidth="1"/>
    <col min="4" max="4" width="0.7109375" style="65" customWidth="1"/>
    <col min="5" max="5" width="14.5703125" style="65" bestFit="1" customWidth="1"/>
    <col min="6" max="6" width="0.85546875" style="65" customWidth="1"/>
    <col min="7" max="7" width="18.140625" style="65" bestFit="1" customWidth="1"/>
    <col min="8" max="8" width="0.85546875" style="65" customWidth="1"/>
    <col min="9" max="9" width="17.28515625" style="65" bestFit="1" customWidth="1"/>
    <col min="10" max="10" width="1" style="65" customWidth="1"/>
    <col min="11" max="11" width="14.85546875" style="65" bestFit="1" customWidth="1"/>
    <col min="12" max="12" width="0.85546875" style="65" customWidth="1"/>
    <col min="13" max="13" width="16.7109375" style="65" customWidth="1"/>
    <col min="14" max="14" width="0.85546875" style="65" customWidth="1"/>
    <col min="15" max="15" width="18" style="65" customWidth="1"/>
    <col min="16" max="16" width="1" style="65" customWidth="1"/>
    <col min="17" max="17" width="13.5703125" style="65" bestFit="1" customWidth="1"/>
    <col min="18" max="18" width="0.7109375" style="65" customWidth="1"/>
    <col min="19" max="19" width="18.140625" style="65" customWidth="1"/>
    <col min="20" max="20" width="0.85546875" style="65" customWidth="1"/>
    <col min="21" max="16384" width="9.140625" style="65"/>
  </cols>
  <sheetData>
    <row r="2" spans="1:21" ht="21" x14ac:dyDescent="0.55000000000000004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21" ht="21" x14ac:dyDescent="0.55000000000000004">
      <c r="A3" s="245" t="s">
        <v>132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</row>
    <row r="4" spans="1:21" ht="21" x14ac:dyDescent="0.55000000000000004">
      <c r="A4" s="245" t="s">
        <v>2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</row>
    <row r="5" spans="1:21" s="128" customFormat="1" ht="22.5" x14ac:dyDescent="0.4">
      <c r="A5" s="246" t="s">
        <v>188</v>
      </c>
      <c r="B5" s="246"/>
      <c r="C5" s="246"/>
      <c r="D5" s="246"/>
      <c r="E5" s="246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</row>
    <row r="6" spans="1:21" ht="19.5" x14ac:dyDescent="0.45">
      <c r="A6" s="243" t="s">
        <v>3</v>
      </c>
      <c r="B6" s="243"/>
      <c r="C6" s="243" t="s">
        <v>142</v>
      </c>
      <c r="D6" s="243" t="s">
        <v>142</v>
      </c>
      <c r="E6" s="243" t="s">
        <v>142</v>
      </c>
      <c r="F6" s="243" t="s">
        <v>142</v>
      </c>
      <c r="G6" s="243" t="s">
        <v>142</v>
      </c>
      <c r="H6" s="66"/>
      <c r="I6" s="243" t="s">
        <v>134</v>
      </c>
      <c r="J6" s="243" t="s">
        <v>134</v>
      </c>
      <c r="K6" s="243" t="s">
        <v>134</v>
      </c>
      <c r="L6" s="243" t="s">
        <v>134</v>
      </c>
      <c r="M6" s="243" t="s">
        <v>134</v>
      </c>
      <c r="N6" s="67"/>
      <c r="O6" s="243" t="s">
        <v>135</v>
      </c>
      <c r="P6" s="244" t="s">
        <v>135</v>
      </c>
      <c r="Q6" s="243" t="s">
        <v>135</v>
      </c>
      <c r="R6" s="243" t="s">
        <v>135</v>
      </c>
      <c r="S6" s="243" t="s">
        <v>135</v>
      </c>
    </row>
    <row r="7" spans="1:21" ht="19.5" x14ac:dyDescent="0.45">
      <c r="A7" s="68" t="s">
        <v>3</v>
      </c>
      <c r="B7" s="66"/>
      <c r="C7" s="129" t="s">
        <v>143</v>
      </c>
      <c r="D7" s="66"/>
      <c r="E7" s="68" t="s">
        <v>144</v>
      </c>
      <c r="F7" s="66"/>
      <c r="G7" s="68" t="s">
        <v>145</v>
      </c>
      <c r="H7" s="66"/>
      <c r="I7" s="69" t="s">
        <v>146</v>
      </c>
      <c r="J7" s="67"/>
      <c r="K7" s="69" t="s">
        <v>139</v>
      </c>
      <c r="L7" s="66"/>
      <c r="M7" s="69" t="s">
        <v>147</v>
      </c>
      <c r="N7" s="67"/>
      <c r="O7" s="69" t="s">
        <v>146</v>
      </c>
      <c r="P7" s="66"/>
      <c r="Q7" s="68" t="s">
        <v>139</v>
      </c>
      <c r="R7" s="66"/>
      <c r="S7" s="68" t="s">
        <v>147</v>
      </c>
    </row>
    <row r="8" spans="1:21" ht="19.5" x14ac:dyDescent="0.5">
      <c r="A8" s="62" t="s">
        <v>22</v>
      </c>
      <c r="B8" s="66"/>
      <c r="C8" s="74" t="s">
        <v>148</v>
      </c>
      <c r="D8" s="66"/>
      <c r="E8" s="130">
        <v>218115</v>
      </c>
      <c r="F8" s="131"/>
      <c r="G8" s="130">
        <v>3000</v>
      </c>
      <c r="H8" s="131"/>
      <c r="I8" s="130" t="s">
        <v>168</v>
      </c>
      <c r="J8" s="131"/>
      <c r="K8" s="80" t="s">
        <v>168</v>
      </c>
      <c r="L8" s="131"/>
      <c r="M8" s="130" t="s">
        <v>168</v>
      </c>
      <c r="N8" s="131"/>
      <c r="O8" s="130">
        <v>654345000</v>
      </c>
      <c r="P8" s="131"/>
      <c r="Q8" s="130" t="s">
        <v>168</v>
      </c>
      <c r="R8" s="131"/>
      <c r="S8" s="130">
        <v>654345000</v>
      </c>
    </row>
    <row r="9" spans="1:21" ht="19.5" x14ac:dyDescent="0.5">
      <c r="A9" s="62" t="s">
        <v>28</v>
      </c>
      <c r="B9" s="66"/>
      <c r="C9" s="74" t="s">
        <v>131</v>
      </c>
      <c r="D9" s="66"/>
      <c r="E9" s="130">
        <v>7000000</v>
      </c>
      <c r="F9" s="131"/>
      <c r="G9" s="130">
        <v>1600</v>
      </c>
      <c r="H9" s="131"/>
      <c r="I9" s="130">
        <v>11200000000</v>
      </c>
      <c r="J9" s="131"/>
      <c r="K9" s="80">
        <v>1541405789</v>
      </c>
      <c r="L9" s="131"/>
      <c r="M9" s="130">
        <v>9658594211</v>
      </c>
      <c r="N9" s="131"/>
      <c r="O9" s="130">
        <v>11200000000</v>
      </c>
      <c r="P9" s="131"/>
      <c r="Q9" s="130">
        <v>1541405789</v>
      </c>
      <c r="R9" s="131"/>
      <c r="S9" s="130">
        <v>9658594211</v>
      </c>
    </row>
    <row r="10" spans="1:21" ht="20.25" thickBot="1" x14ac:dyDescent="0.55000000000000004">
      <c r="A10" s="62"/>
      <c r="B10" s="74"/>
      <c r="C10" s="74"/>
      <c r="D10" s="74"/>
      <c r="E10" s="138">
        <f>SUM(E8:E9)</f>
        <v>7218115</v>
      </c>
      <c r="F10" s="139"/>
      <c r="G10" s="138">
        <f>SUM(G8:G9)</f>
        <v>4600</v>
      </c>
      <c r="H10" s="139"/>
      <c r="I10" s="138">
        <f>I9</f>
        <v>11200000000</v>
      </c>
      <c r="J10" s="139"/>
      <c r="K10" s="138">
        <f>K9</f>
        <v>1541405789</v>
      </c>
      <c r="L10" s="139"/>
      <c r="M10" s="138">
        <f>M9</f>
        <v>9658594211</v>
      </c>
      <c r="N10" s="139"/>
      <c r="O10" s="138">
        <f>SUM(O8:O9)</f>
        <v>11854345000</v>
      </c>
      <c r="P10" s="139"/>
      <c r="Q10" s="138">
        <f>Q9</f>
        <v>1541405789</v>
      </c>
      <c r="R10" s="139"/>
      <c r="S10" s="138">
        <f>SUM(S8:S9)</f>
        <v>10312939211</v>
      </c>
    </row>
    <row r="11" spans="1:21" ht="20.25" thickTop="1" x14ac:dyDescent="0.5">
      <c r="A11" s="62"/>
      <c r="B11" s="74"/>
      <c r="C11" s="74"/>
      <c r="D11" s="74"/>
      <c r="E11" s="74"/>
      <c r="F11" s="74"/>
      <c r="G11" s="132"/>
      <c r="H11" s="133"/>
      <c r="I11" s="133"/>
      <c r="J11" s="133"/>
      <c r="L11" s="133"/>
      <c r="M11" s="133"/>
      <c r="N11" s="133"/>
      <c r="O11" s="133"/>
      <c r="P11" s="133"/>
      <c r="Q11" s="133"/>
      <c r="R11" s="133"/>
      <c r="S11" s="133"/>
    </row>
    <row r="12" spans="1:21" ht="19.5" x14ac:dyDescent="0.5">
      <c r="A12" s="62"/>
      <c r="B12" s="74"/>
      <c r="C12" s="74"/>
      <c r="D12" s="74"/>
      <c r="E12" s="74"/>
      <c r="F12" s="74"/>
      <c r="G12" s="132"/>
      <c r="H12" s="133"/>
      <c r="I12" s="133"/>
      <c r="J12" s="133"/>
      <c r="L12" s="133"/>
      <c r="M12" s="133"/>
      <c r="N12" s="133"/>
      <c r="O12" s="133"/>
      <c r="P12" s="133"/>
      <c r="Q12" s="133"/>
      <c r="R12" s="133"/>
      <c r="S12" s="133"/>
    </row>
    <row r="13" spans="1:21" ht="19.5" x14ac:dyDescent="0.5">
      <c r="A13" s="62"/>
      <c r="B13" s="74"/>
      <c r="C13" s="74"/>
      <c r="D13" s="74"/>
      <c r="E13" s="74"/>
      <c r="F13" s="74"/>
      <c r="G13" s="132"/>
      <c r="H13" s="133"/>
      <c r="I13" s="133"/>
      <c r="J13" s="133"/>
      <c r="L13" s="133"/>
      <c r="M13" s="133"/>
      <c r="N13" s="133"/>
      <c r="O13" s="133"/>
      <c r="P13" s="133"/>
      <c r="Q13" s="133"/>
      <c r="R13" s="133"/>
      <c r="S13" s="133"/>
    </row>
    <row r="14" spans="1:21" ht="19.5" x14ac:dyDescent="0.5">
      <c r="A14" s="62"/>
      <c r="B14" s="74"/>
      <c r="C14" s="74"/>
      <c r="D14" s="74"/>
      <c r="E14" s="74"/>
      <c r="F14" s="74"/>
      <c r="G14" s="132"/>
      <c r="H14" s="133"/>
      <c r="I14" s="133"/>
      <c r="J14" s="133"/>
      <c r="L14" s="133"/>
      <c r="M14" s="133"/>
      <c r="N14" s="133"/>
      <c r="O14" s="133"/>
      <c r="P14" s="133"/>
      <c r="Q14" s="133"/>
      <c r="R14" s="133"/>
      <c r="S14" s="133"/>
    </row>
    <row r="15" spans="1:21" ht="19.5" x14ac:dyDescent="0.5">
      <c r="A15" s="62"/>
      <c r="B15" s="74"/>
      <c r="C15" s="74"/>
      <c r="D15" s="74"/>
      <c r="E15" s="74"/>
      <c r="F15" s="74"/>
      <c r="G15" s="132"/>
      <c r="H15" s="133"/>
      <c r="I15" s="133"/>
      <c r="J15" s="133"/>
      <c r="L15" s="133"/>
      <c r="M15" s="133"/>
      <c r="N15" s="133"/>
      <c r="O15" s="133"/>
      <c r="P15" s="133"/>
      <c r="Q15" s="133"/>
      <c r="R15" s="133"/>
      <c r="S15" s="133"/>
    </row>
    <row r="16" spans="1:21" ht="19.5" x14ac:dyDescent="0.5">
      <c r="A16" s="62"/>
      <c r="B16" s="74"/>
      <c r="C16" s="74"/>
      <c r="D16" s="74"/>
      <c r="E16" s="74"/>
      <c r="F16" s="74"/>
      <c r="G16" s="132"/>
      <c r="H16" s="133"/>
      <c r="I16" s="133"/>
      <c r="J16" s="133"/>
      <c r="L16" s="133"/>
      <c r="M16" s="133"/>
      <c r="N16" s="133"/>
      <c r="O16" s="133"/>
      <c r="P16" s="133"/>
      <c r="Q16" s="133"/>
      <c r="R16" s="133"/>
      <c r="S16" s="133"/>
    </row>
    <row r="17" spans="1:19" ht="19.5" x14ac:dyDescent="0.5">
      <c r="A17" s="62"/>
      <c r="B17" s="74"/>
      <c r="C17" s="74"/>
      <c r="D17" s="74"/>
      <c r="E17" s="74"/>
      <c r="F17" s="74"/>
      <c r="G17" s="132"/>
      <c r="H17" s="133"/>
      <c r="I17" s="133"/>
      <c r="J17" s="133"/>
      <c r="L17" s="133"/>
      <c r="M17" s="133"/>
      <c r="N17" s="133"/>
      <c r="O17" s="133"/>
      <c r="P17" s="133"/>
      <c r="Q17" s="133"/>
      <c r="R17" s="133"/>
      <c r="S17" s="133"/>
    </row>
    <row r="18" spans="1:19" ht="19.5" x14ac:dyDescent="0.5">
      <c r="A18" s="110"/>
      <c r="B18" s="66"/>
      <c r="C18" s="74"/>
      <c r="D18" s="66"/>
      <c r="E18" s="74"/>
      <c r="F18" s="66"/>
      <c r="G18" s="132"/>
      <c r="H18" s="25"/>
      <c r="I18" s="25"/>
      <c r="J18" s="25"/>
      <c r="L18" s="25"/>
      <c r="M18" s="25"/>
      <c r="N18" s="25"/>
      <c r="O18" s="25"/>
      <c r="P18" s="25"/>
      <c r="Q18" s="133"/>
      <c r="R18" s="25"/>
      <c r="S18" s="25"/>
    </row>
    <row r="19" spans="1:19" ht="19.5" x14ac:dyDescent="0.5">
      <c r="A19" s="110"/>
      <c r="B19" s="66"/>
      <c r="C19" s="74"/>
      <c r="D19" s="66"/>
      <c r="E19" s="74"/>
      <c r="F19" s="66"/>
      <c r="G19" s="132"/>
      <c r="H19" s="25"/>
      <c r="I19" s="25"/>
      <c r="J19" s="25"/>
      <c r="L19" s="25"/>
      <c r="M19" s="25"/>
      <c r="N19" s="25"/>
      <c r="O19" s="25"/>
      <c r="P19" s="25"/>
      <c r="Q19" s="133"/>
      <c r="R19" s="25"/>
      <c r="S19" s="25"/>
    </row>
    <row r="20" spans="1:19" ht="19.5" x14ac:dyDescent="0.5">
      <c r="A20" s="110"/>
      <c r="B20" s="66"/>
      <c r="C20" s="74"/>
      <c r="D20" s="66"/>
      <c r="E20" s="74"/>
      <c r="F20" s="66"/>
      <c r="G20" s="132"/>
      <c r="H20" s="25"/>
      <c r="I20" s="25"/>
      <c r="J20" s="25"/>
      <c r="L20" s="25"/>
      <c r="M20" s="25"/>
      <c r="N20" s="25"/>
      <c r="O20" s="25"/>
      <c r="P20" s="25"/>
      <c r="Q20" s="133"/>
      <c r="R20" s="25"/>
      <c r="S20" s="25"/>
    </row>
    <row r="21" spans="1:19" ht="19.5" x14ac:dyDescent="0.5">
      <c r="A21" s="110"/>
      <c r="B21" s="66"/>
      <c r="C21" s="74"/>
      <c r="D21" s="66"/>
      <c r="E21" s="74"/>
      <c r="F21" s="66"/>
      <c r="G21" s="132"/>
      <c r="H21" s="25"/>
      <c r="I21" s="25"/>
      <c r="J21" s="25"/>
      <c r="L21" s="25"/>
      <c r="M21" s="25"/>
      <c r="N21" s="25"/>
      <c r="O21" s="25"/>
      <c r="P21" s="25"/>
      <c r="Q21" s="133"/>
      <c r="R21" s="25"/>
      <c r="S21" s="25"/>
    </row>
    <row r="22" spans="1:19" ht="19.5" x14ac:dyDescent="0.5">
      <c r="A22" s="110"/>
      <c r="B22" s="66"/>
      <c r="C22" s="74"/>
      <c r="D22" s="66"/>
      <c r="E22" s="74"/>
      <c r="F22" s="66"/>
      <c r="G22" s="134"/>
      <c r="H22" s="25"/>
      <c r="I22" s="25"/>
      <c r="J22" s="25"/>
      <c r="L22" s="25"/>
      <c r="M22" s="25"/>
      <c r="N22" s="25"/>
      <c r="O22" s="25"/>
      <c r="P22" s="25"/>
      <c r="Q22" s="133"/>
      <c r="R22" s="25"/>
      <c r="S22" s="25"/>
    </row>
    <row r="23" spans="1:19" ht="19.5" x14ac:dyDescent="0.5">
      <c r="A23" s="110"/>
      <c r="B23" s="66"/>
      <c r="C23" s="74"/>
      <c r="D23" s="66"/>
      <c r="E23" s="74"/>
      <c r="F23" s="66"/>
      <c r="G23" s="134"/>
      <c r="H23" s="25"/>
      <c r="I23" s="25"/>
      <c r="J23" s="25"/>
      <c r="K23" s="135"/>
      <c r="L23" s="25"/>
      <c r="M23" s="25"/>
      <c r="N23" s="25"/>
      <c r="O23" s="25"/>
      <c r="P23" s="25"/>
      <c r="Q23" s="133"/>
      <c r="R23" s="25"/>
      <c r="S23" s="25"/>
    </row>
    <row r="24" spans="1:19" ht="19.5" x14ac:dyDescent="0.5">
      <c r="A24" s="110"/>
      <c r="B24" s="66"/>
      <c r="C24" s="74"/>
      <c r="D24" s="66"/>
      <c r="E24" s="74"/>
      <c r="F24" s="66"/>
      <c r="G24" s="134"/>
      <c r="H24" s="25"/>
      <c r="I24" s="25"/>
      <c r="J24" s="25"/>
      <c r="K24" s="135"/>
      <c r="L24" s="25"/>
      <c r="M24" s="25"/>
      <c r="N24" s="25"/>
      <c r="O24" s="25"/>
      <c r="P24" s="25"/>
      <c r="Q24" s="133"/>
      <c r="R24" s="25"/>
      <c r="S24" s="25"/>
    </row>
    <row r="25" spans="1:19" ht="19.5" x14ac:dyDescent="0.5">
      <c r="A25" s="110"/>
      <c r="B25" s="66"/>
      <c r="C25" s="74"/>
      <c r="D25" s="66"/>
      <c r="E25" s="74"/>
      <c r="F25" s="66"/>
      <c r="G25" s="134"/>
      <c r="H25" s="25"/>
      <c r="I25" s="25"/>
      <c r="J25" s="25"/>
      <c r="K25" s="135"/>
      <c r="L25" s="25"/>
      <c r="M25" s="25"/>
      <c r="N25" s="25"/>
      <c r="O25" s="25"/>
      <c r="P25" s="25"/>
      <c r="Q25" s="133"/>
      <c r="R25" s="25"/>
      <c r="S25" s="25"/>
    </row>
    <row r="26" spans="1:19" ht="19.5" x14ac:dyDescent="0.5">
      <c r="A26" s="110"/>
      <c r="B26" s="66"/>
      <c r="C26" s="74"/>
      <c r="D26" s="66"/>
      <c r="E26" s="74"/>
      <c r="F26" s="66"/>
      <c r="G26" s="136"/>
      <c r="H26" s="25"/>
      <c r="I26" s="25"/>
      <c r="J26" s="25"/>
      <c r="K26" s="75"/>
      <c r="L26" s="25"/>
      <c r="M26" s="25"/>
      <c r="N26" s="25"/>
      <c r="O26" s="25"/>
      <c r="P26" s="25"/>
      <c r="Q26" s="133"/>
      <c r="R26" s="25"/>
      <c r="S26" s="25"/>
    </row>
    <row r="27" spans="1:19" ht="19.5" x14ac:dyDescent="0.5">
      <c r="A27" s="110"/>
      <c r="B27" s="66"/>
      <c r="C27" s="74"/>
      <c r="D27" s="66"/>
      <c r="E27" s="74"/>
      <c r="F27" s="66"/>
      <c r="G27" s="136"/>
      <c r="H27" s="25"/>
      <c r="I27" s="25"/>
      <c r="J27" s="25"/>
      <c r="K27" s="75"/>
      <c r="L27" s="25"/>
      <c r="M27" s="25"/>
      <c r="N27" s="25"/>
      <c r="O27" s="25"/>
      <c r="P27" s="25"/>
      <c r="Q27" s="133"/>
      <c r="R27" s="25"/>
      <c r="S27" s="25"/>
    </row>
    <row r="28" spans="1:19" ht="19.5" x14ac:dyDescent="0.5">
      <c r="A28" s="110"/>
      <c r="B28" s="66"/>
      <c r="C28" s="72"/>
      <c r="D28" s="66"/>
      <c r="E28" s="74"/>
      <c r="F28" s="66"/>
      <c r="G28" s="136"/>
      <c r="H28" s="25"/>
      <c r="I28" s="25"/>
      <c r="J28" s="25"/>
      <c r="K28" s="75"/>
      <c r="L28" s="25"/>
      <c r="M28" s="25"/>
      <c r="N28" s="25"/>
      <c r="O28" s="25"/>
      <c r="P28" s="25"/>
      <c r="Q28" s="133"/>
      <c r="R28" s="25"/>
      <c r="S28" s="25"/>
    </row>
    <row r="29" spans="1:19" ht="19.5" x14ac:dyDescent="0.5">
      <c r="A29" s="110"/>
      <c r="B29" s="66"/>
      <c r="C29" s="72"/>
      <c r="D29" s="66"/>
      <c r="E29" s="74"/>
      <c r="F29" s="66"/>
      <c r="G29" s="137"/>
      <c r="H29" s="25"/>
      <c r="I29" s="25"/>
      <c r="J29" s="25"/>
      <c r="K29" s="75"/>
      <c r="L29" s="25"/>
      <c r="M29" s="25"/>
      <c r="N29" s="25"/>
      <c r="O29" s="25"/>
      <c r="P29" s="25"/>
      <c r="Q29" s="133"/>
      <c r="R29" s="25"/>
      <c r="S29" s="25"/>
    </row>
    <row r="30" spans="1:19" ht="19.5" x14ac:dyDescent="0.5">
      <c r="A30" s="110"/>
      <c r="B30" s="66"/>
      <c r="C30" s="72"/>
      <c r="D30" s="66"/>
      <c r="E30" s="74"/>
      <c r="F30" s="66"/>
      <c r="G30" s="132"/>
      <c r="H30" s="25"/>
      <c r="I30" s="25"/>
      <c r="J30" s="25"/>
      <c r="K30" s="75"/>
      <c r="L30" s="25"/>
      <c r="M30" s="25"/>
      <c r="N30" s="25"/>
      <c r="O30" s="25"/>
      <c r="P30" s="25"/>
      <c r="Q30" s="133"/>
      <c r="R30" s="25"/>
      <c r="S30" s="25"/>
    </row>
    <row r="31" spans="1:19" ht="19.5" x14ac:dyDescent="0.5">
      <c r="A31" s="110"/>
      <c r="B31" s="66"/>
      <c r="C31" s="72"/>
      <c r="D31" s="66"/>
      <c r="E31" s="74"/>
      <c r="F31" s="66"/>
      <c r="G31" s="132"/>
      <c r="H31" s="25"/>
      <c r="I31" s="25"/>
      <c r="J31" s="25"/>
      <c r="K31" s="131"/>
      <c r="L31" s="25"/>
      <c r="M31" s="25"/>
      <c r="N31" s="25"/>
      <c r="O31" s="25"/>
      <c r="P31" s="25"/>
      <c r="Q31" s="133"/>
      <c r="R31" s="25"/>
      <c r="S31" s="25"/>
    </row>
    <row r="32" spans="1:19" ht="19.5" x14ac:dyDescent="0.5">
      <c r="A32" s="110"/>
      <c r="B32" s="66"/>
      <c r="C32" s="72"/>
      <c r="D32" s="66"/>
      <c r="E32" s="74"/>
      <c r="F32" s="66"/>
      <c r="G32" s="132"/>
      <c r="H32" s="25"/>
      <c r="I32" s="25"/>
      <c r="J32" s="25"/>
      <c r="K32" s="75"/>
      <c r="L32" s="25"/>
      <c r="M32" s="25"/>
      <c r="N32" s="25"/>
      <c r="O32" s="25"/>
      <c r="P32" s="25"/>
      <c r="Q32" s="25"/>
      <c r="R32" s="25"/>
      <c r="S32" s="25"/>
    </row>
    <row r="33" spans="1:19" ht="19.5" x14ac:dyDescent="0.5">
      <c r="A33" s="110"/>
      <c r="B33" s="66"/>
      <c r="C33" s="72"/>
      <c r="D33" s="66"/>
      <c r="E33" s="74"/>
      <c r="F33" s="66"/>
      <c r="G33" s="132"/>
      <c r="H33" s="25"/>
      <c r="I33" s="25"/>
      <c r="J33" s="25"/>
      <c r="K33" s="131"/>
      <c r="L33" s="25"/>
      <c r="M33" s="25"/>
      <c r="N33" s="25"/>
      <c r="O33" s="25"/>
      <c r="P33" s="25"/>
      <c r="Q33" s="25"/>
      <c r="R33" s="25"/>
      <c r="S33" s="25"/>
    </row>
    <row r="34" spans="1:19" ht="19.5" x14ac:dyDescent="0.5">
      <c r="A34" s="110"/>
      <c r="B34" s="66"/>
      <c r="C34" s="72"/>
      <c r="D34" s="66"/>
      <c r="E34" s="74"/>
      <c r="F34" s="66"/>
      <c r="G34" s="132"/>
      <c r="H34" s="25"/>
      <c r="I34" s="25"/>
      <c r="J34" s="25"/>
      <c r="K34" s="131"/>
      <c r="L34" s="25"/>
      <c r="M34" s="25"/>
      <c r="N34" s="25"/>
      <c r="O34" s="25"/>
      <c r="P34" s="25"/>
      <c r="Q34" s="25"/>
      <c r="R34" s="25"/>
      <c r="S34" s="25"/>
    </row>
  </sheetData>
  <sheetProtection algorithmName="SHA-512" hashValue="9bjwghznO3UtZ50jI1gXLlucnTsrWJB/KF6w7oYacP1/IbiPQp5wgAHn5lJL1GvqDi9kgKWnKausx01P6YJzNg==" saltValue="/tryj+2kfScWId48BxJp4A==" spinCount="100000" sheet="1" objects="1" scenarios="1" selectLockedCells="1" autoFilter="0" selectUnlockedCells="1"/>
  <mergeCells count="7">
    <mergeCell ref="A6:G6"/>
    <mergeCell ref="O6:S6"/>
    <mergeCell ref="I6:M6"/>
    <mergeCell ref="A2:S2"/>
    <mergeCell ref="A3:S3"/>
    <mergeCell ref="A4:S4"/>
    <mergeCell ref="A5:E5"/>
  </mergeCells>
  <pageMargins left="0.7" right="0.7" top="0.75" bottom="0.75" header="0.3" footer="0.3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T42"/>
  <sheetViews>
    <sheetView rightToLeft="1" view="pageBreakPreview" zoomScale="91" zoomScaleNormal="100" zoomScaleSheetLayoutView="91" workbookViewId="0">
      <selection activeCell="B20" sqref="B20"/>
    </sheetView>
  </sheetViews>
  <sheetFormatPr defaultRowHeight="18.75" x14ac:dyDescent="0.45"/>
  <cols>
    <col min="1" max="1" width="28" style="4" bestFit="1" customWidth="1"/>
    <col min="2" max="2" width="1" style="83" customWidth="1"/>
    <col min="3" max="3" width="10.5703125" style="83" customWidth="1"/>
    <col min="4" max="4" width="0.7109375" style="83" customWidth="1"/>
    <col min="5" max="5" width="14.42578125" style="83" bestFit="1" customWidth="1"/>
    <col min="6" max="6" width="0.85546875" style="83" customWidth="1"/>
    <col min="7" max="7" width="8.7109375" style="83" bestFit="1" customWidth="1"/>
    <col min="8" max="8" width="0.85546875" style="83" customWidth="1"/>
    <col min="9" max="9" width="17.140625" style="83" bestFit="1" customWidth="1"/>
    <col min="10" max="10" width="1" style="83" customWidth="1"/>
    <col min="11" max="11" width="13.42578125" style="83" bestFit="1" customWidth="1"/>
    <col min="12" max="12" width="0.85546875" style="83" customWidth="1"/>
    <col min="13" max="13" width="16.7109375" style="83" customWidth="1"/>
    <col min="14" max="14" width="0.85546875" style="83" customWidth="1"/>
    <col min="15" max="15" width="18" style="83" customWidth="1"/>
    <col min="16" max="16" width="1" style="83" customWidth="1"/>
    <col min="17" max="17" width="13.42578125" style="83" bestFit="1" customWidth="1"/>
    <col min="18" max="18" width="0.7109375" style="83" customWidth="1"/>
    <col min="19" max="19" width="18.140625" style="83" customWidth="1"/>
    <col min="20" max="20" width="0.85546875" style="83" customWidth="1"/>
    <col min="21" max="16384" width="9.140625" style="83"/>
  </cols>
  <sheetData>
    <row r="2" spans="1:19" ht="21" x14ac:dyDescent="0.55000000000000004">
      <c r="A2" s="231" t="s">
        <v>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</row>
    <row r="3" spans="1:19" ht="21" x14ac:dyDescent="0.55000000000000004">
      <c r="A3" s="231" t="s">
        <v>132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</row>
    <row r="4" spans="1:19" ht="21" x14ac:dyDescent="0.55000000000000004">
      <c r="A4" s="231" t="s">
        <v>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</row>
    <row r="5" spans="1:19" ht="22.5" x14ac:dyDescent="0.45">
      <c r="A5" s="232" t="s">
        <v>182</v>
      </c>
      <c r="B5" s="232"/>
      <c r="C5" s="232"/>
      <c r="D5" s="232"/>
      <c r="E5" s="23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19.5" x14ac:dyDescent="0.45">
      <c r="A6" s="226" t="s">
        <v>133</v>
      </c>
      <c r="B6" s="226" t="s">
        <v>133</v>
      </c>
      <c r="C6" s="226" t="s">
        <v>133</v>
      </c>
      <c r="D6" s="226" t="s">
        <v>133</v>
      </c>
      <c r="E6" s="226" t="s">
        <v>133</v>
      </c>
      <c r="F6" s="226" t="s">
        <v>133</v>
      </c>
      <c r="G6" s="226" t="s">
        <v>133</v>
      </c>
      <c r="H6" s="12"/>
      <c r="I6" s="226" t="s">
        <v>134</v>
      </c>
      <c r="J6" s="226" t="s">
        <v>134</v>
      </c>
      <c r="K6" s="226" t="s">
        <v>134</v>
      </c>
      <c r="L6" s="226" t="s">
        <v>134</v>
      </c>
      <c r="M6" s="226" t="s">
        <v>134</v>
      </c>
      <c r="N6" s="85"/>
      <c r="O6" s="226" t="s">
        <v>135</v>
      </c>
      <c r="P6" s="254" t="s">
        <v>135</v>
      </c>
      <c r="Q6" s="226" t="s">
        <v>135</v>
      </c>
      <c r="R6" s="226" t="s">
        <v>135</v>
      </c>
      <c r="S6" s="226" t="s">
        <v>135</v>
      </c>
    </row>
    <row r="7" spans="1:19" ht="39" x14ac:dyDescent="0.45">
      <c r="A7" s="117" t="s">
        <v>136</v>
      </c>
      <c r="B7" s="12"/>
      <c r="C7" s="118" t="s">
        <v>137</v>
      </c>
      <c r="D7" s="12"/>
      <c r="E7" s="117" t="s">
        <v>55</v>
      </c>
      <c r="F7" s="12"/>
      <c r="G7" s="117" t="s">
        <v>56</v>
      </c>
      <c r="H7" s="12"/>
      <c r="I7" s="7" t="s">
        <v>138</v>
      </c>
      <c r="J7" s="85"/>
      <c r="K7" s="7" t="s">
        <v>139</v>
      </c>
      <c r="L7" s="12"/>
      <c r="M7" s="7" t="s">
        <v>140</v>
      </c>
      <c r="N7" s="85"/>
      <c r="O7" s="7" t="s">
        <v>138</v>
      </c>
      <c r="P7" s="12"/>
      <c r="Q7" s="117" t="s">
        <v>139</v>
      </c>
      <c r="R7" s="12"/>
      <c r="S7" s="117" t="s">
        <v>140</v>
      </c>
    </row>
    <row r="8" spans="1:19" ht="19.5" x14ac:dyDescent="0.5">
      <c r="A8" s="119" t="s">
        <v>91</v>
      </c>
      <c r="B8" s="12"/>
      <c r="C8" s="84" t="s">
        <v>168</v>
      </c>
      <c r="D8" s="12"/>
      <c r="E8" s="84" t="s">
        <v>93</v>
      </c>
      <c r="F8" s="12"/>
      <c r="G8" s="120">
        <v>23</v>
      </c>
      <c r="H8" s="9"/>
      <c r="I8" s="17">
        <v>2081232924</v>
      </c>
      <c r="J8" s="9"/>
      <c r="K8" s="83" t="s">
        <v>168</v>
      </c>
      <c r="L8" s="9"/>
      <c r="M8" s="17">
        <v>2081232924</v>
      </c>
      <c r="N8" s="9"/>
      <c r="O8" s="17">
        <v>2081232924</v>
      </c>
      <c r="P8" s="9"/>
      <c r="Q8" s="17" t="s">
        <v>168</v>
      </c>
      <c r="R8" s="9"/>
      <c r="S8" s="17">
        <v>2081232924</v>
      </c>
    </row>
    <row r="9" spans="1:19" ht="19.5" x14ac:dyDescent="0.5">
      <c r="A9" s="119" t="s">
        <v>79</v>
      </c>
      <c r="B9" s="84"/>
      <c r="C9" s="84" t="s">
        <v>168</v>
      </c>
      <c r="D9" s="84"/>
      <c r="E9" s="84" t="s">
        <v>81</v>
      </c>
      <c r="F9" s="84"/>
      <c r="G9" s="120">
        <v>23</v>
      </c>
      <c r="H9" s="17"/>
      <c r="I9" s="17">
        <v>2178511558</v>
      </c>
      <c r="J9" s="17"/>
      <c r="K9" s="83" t="s">
        <v>168</v>
      </c>
      <c r="L9" s="17"/>
      <c r="M9" s="17">
        <v>2178511558</v>
      </c>
      <c r="N9" s="17"/>
      <c r="O9" s="17">
        <v>6659756333</v>
      </c>
      <c r="P9" s="17"/>
      <c r="Q9" s="17" t="s">
        <v>168</v>
      </c>
      <c r="R9" s="17"/>
      <c r="S9" s="17">
        <v>6659756333</v>
      </c>
    </row>
    <row r="10" spans="1:19" ht="19.5" x14ac:dyDescent="0.5">
      <c r="A10" s="119" t="s">
        <v>70</v>
      </c>
      <c r="B10" s="84"/>
      <c r="C10" s="84" t="s">
        <v>168</v>
      </c>
      <c r="D10" s="84"/>
      <c r="E10" s="84" t="s">
        <v>72</v>
      </c>
      <c r="F10" s="84"/>
      <c r="G10" s="120">
        <v>23</v>
      </c>
      <c r="H10" s="17"/>
      <c r="I10" s="17">
        <v>61983891408</v>
      </c>
      <c r="J10" s="17"/>
      <c r="K10" s="83" t="s">
        <v>168</v>
      </c>
      <c r="L10" s="17"/>
      <c r="M10" s="17">
        <v>61983891408</v>
      </c>
      <c r="N10" s="17"/>
      <c r="O10" s="17">
        <v>117597020544</v>
      </c>
      <c r="P10" s="17"/>
      <c r="Q10" s="17" t="s">
        <v>168</v>
      </c>
      <c r="R10" s="17"/>
      <c r="S10" s="17">
        <v>117597020544</v>
      </c>
    </row>
    <row r="11" spans="1:19" ht="19.5" x14ac:dyDescent="0.5">
      <c r="A11" s="119" t="s">
        <v>73</v>
      </c>
      <c r="B11" s="84"/>
      <c r="C11" s="84" t="s">
        <v>168</v>
      </c>
      <c r="D11" s="84"/>
      <c r="E11" s="84" t="s">
        <v>75</v>
      </c>
      <c r="F11" s="84"/>
      <c r="G11" s="120">
        <v>20.5</v>
      </c>
      <c r="H11" s="17"/>
      <c r="I11" s="17">
        <v>36727744923</v>
      </c>
      <c r="J11" s="17"/>
      <c r="K11" s="83" t="s">
        <v>168</v>
      </c>
      <c r="L11" s="17"/>
      <c r="M11" s="17">
        <v>36727744923</v>
      </c>
      <c r="N11" s="17"/>
      <c r="O11" s="17">
        <v>104186893947</v>
      </c>
      <c r="P11" s="17"/>
      <c r="Q11" s="17" t="s">
        <v>168</v>
      </c>
      <c r="R11" s="17"/>
      <c r="S11" s="17">
        <v>104186893947</v>
      </c>
    </row>
    <row r="12" spans="1:19" ht="19.5" x14ac:dyDescent="0.5">
      <c r="A12" s="119" t="s">
        <v>85</v>
      </c>
      <c r="B12" s="84"/>
      <c r="C12" s="84" t="s">
        <v>168</v>
      </c>
      <c r="D12" s="84"/>
      <c r="E12" s="84" t="s">
        <v>87</v>
      </c>
      <c r="F12" s="84"/>
      <c r="G12" s="120">
        <v>18</v>
      </c>
      <c r="H12" s="17"/>
      <c r="I12" s="17">
        <v>302762344</v>
      </c>
      <c r="J12" s="17"/>
      <c r="K12" s="83" t="s">
        <v>168</v>
      </c>
      <c r="L12" s="17"/>
      <c r="M12" s="17">
        <v>302762344</v>
      </c>
      <c r="N12" s="17"/>
      <c r="O12" s="17">
        <v>897083788</v>
      </c>
      <c r="P12" s="17"/>
      <c r="Q12" s="17" t="s">
        <v>168</v>
      </c>
      <c r="R12" s="17"/>
      <c r="S12" s="17">
        <v>897083788</v>
      </c>
    </row>
    <row r="13" spans="1:19" ht="19.5" x14ac:dyDescent="0.5">
      <c r="A13" s="119" t="s">
        <v>76</v>
      </c>
      <c r="B13" s="84"/>
      <c r="C13" s="84" t="s">
        <v>168</v>
      </c>
      <c r="D13" s="84"/>
      <c r="E13" s="84" t="s">
        <v>78</v>
      </c>
      <c r="F13" s="84"/>
      <c r="G13" s="120">
        <v>17</v>
      </c>
      <c r="H13" s="17"/>
      <c r="I13" s="17">
        <v>3044651995</v>
      </c>
      <c r="J13" s="17"/>
      <c r="K13" s="83" t="s">
        <v>168</v>
      </c>
      <c r="L13" s="17"/>
      <c r="M13" s="17">
        <v>3044651995</v>
      </c>
      <c r="N13" s="17"/>
      <c r="O13" s="17">
        <v>7588925840</v>
      </c>
      <c r="P13" s="17"/>
      <c r="Q13" s="17" t="s">
        <v>168</v>
      </c>
      <c r="R13" s="17"/>
      <c r="S13" s="17">
        <v>7588925840</v>
      </c>
    </row>
    <row r="14" spans="1:19" ht="19.5" x14ac:dyDescent="0.5">
      <c r="A14" s="119" t="s">
        <v>82</v>
      </c>
      <c r="B14" s="84"/>
      <c r="C14" s="84" t="s">
        <v>168</v>
      </c>
      <c r="D14" s="84"/>
      <c r="E14" s="84" t="s">
        <v>84</v>
      </c>
      <c r="F14" s="84"/>
      <c r="G14" s="120">
        <v>18</v>
      </c>
      <c r="H14" s="17"/>
      <c r="I14" s="17">
        <v>16204929</v>
      </c>
      <c r="J14" s="17"/>
      <c r="K14" s="83" t="s">
        <v>168</v>
      </c>
      <c r="L14" s="17"/>
      <c r="M14" s="17">
        <v>16204929</v>
      </c>
      <c r="N14" s="17"/>
      <c r="O14" s="17">
        <v>46223011</v>
      </c>
      <c r="P14" s="17"/>
      <c r="Q14" s="17" t="s">
        <v>168</v>
      </c>
      <c r="R14" s="17"/>
      <c r="S14" s="17">
        <v>46223011</v>
      </c>
    </row>
    <row r="15" spans="1:19" ht="21" customHeight="1" x14ac:dyDescent="0.5">
      <c r="A15" s="119" t="s">
        <v>88</v>
      </c>
      <c r="B15" s="84"/>
      <c r="C15" s="84" t="s">
        <v>168</v>
      </c>
      <c r="D15" s="84"/>
      <c r="E15" s="84" t="s">
        <v>90</v>
      </c>
      <c r="F15" s="84"/>
      <c r="G15" s="120">
        <v>18</v>
      </c>
      <c r="H15" s="17"/>
      <c r="I15" s="17">
        <v>3339474063</v>
      </c>
      <c r="J15" s="17"/>
      <c r="K15" s="83" t="s">
        <v>168</v>
      </c>
      <c r="L15" s="17"/>
      <c r="M15" s="17">
        <v>3339474063</v>
      </c>
      <c r="N15" s="17"/>
      <c r="O15" s="17">
        <v>3339474063</v>
      </c>
      <c r="P15" s="17"/>
      <c r="Q15" s="17" t="s">
        <v>168</v>
      </c>
      <c r="R15" s="17"/>
      <c r="S15" s="17">
        <v>3339474063</v>
      </c>
    </row>
    <row r="16" spans="1:19" ht="19.5" x14ac:dyDescent="0.5">
      <c r="A16" s="8" t="s">
        <v>67</v>
      </c>
      <c r="B16" s="12"/>
      <c r="C16" s="84" t="s">
        <v>168</v>
      </c>
      <c r="D16" s="12"/>
      <c r="E16" s="84" t="s">
        <v>69</v>
      </c>
      <c r="F16" s="12"/>
      <c r="G16" s="13">
        <v>18</v>
      </c>
      <c r="H16" s="9"/>
      <c r="I16" s="9">
        <v>39631537315</v>
      </c>
      <c r="J16" s="9"/>
      <c r="K16" s="83" t="s">
        <v>168</v>
      </c>
      <c r="L16" s="9"/>
      <c r="M16" s="9">
        <v>39631537315</v>
      </c>
      <c r="N16" s="9"/>
      <c r="O16" s="9">
        <v>102643712482</v>
      </c>
      <c r="P16" s="9"/>
      <c r="Q16" s="17" t="s">
        <v>168</v>
      </c>
      <c r="R16" s="9"/>
      <c r="S16" s="9">
        <v>102643712482</v>
      </c>
    </row>
    <row r="17" spans="1:19" ht="19.5" x14ac:dyDescent="0.5">
      <c r="A17" s="8" t="s">
        <v>65</v>
      </c>
      <c r="B17" s="12"/>
      <c r="C17" s="84" t="s">
        <v>168</v>
      </c>
      <c r="D17" s="12"/>
      <c r="E17" s="84" t="s">
        <v>39</v>
      </c>
      <c r="F17" s="12"/>
      <c r="G17" s="13">
        <v>16</v>
      </c>
      <c r="H17" s="9"/>
      <c r="I17" s="9">
        <v>18410838885</v>
      </c>
      <c r="J17" s="9"/>
      <c r="K17" s="83" t="s">
        <v>168</v>
      </c>
      <c r="L17" s="9"/>
      <c r="M17" s="9">
        <v>18410838885</v>
      </c>
      <c r="N17" s="9"/>
      <c r="O17" s="9">
        <v>60301807557</v>
      </c>
      <c r="P17" s="9"/>
      <c r="Q17" s="17" t="s">
        <v>168</v>
      </c>
      <c r="R17" s="9"/>
      <c r="S17" s="9">
        <v>60301807557</v>
      </c>
    </row>
    <row r="18" spans="1:19" ht="19.5" x14ac:dyDescent="0.5">
      <c r="A18" s="8" t="s">
        <v>105</v>
      </c>
      <c r="B18" s="12"/>
      <c r="C18" s="84">
        <v>31</v>
      </c>
      <c r="D18" s="12"/>
      <c r="E18" s="84" t="s">
        <v>242</v>
      </c>
      <c r="F18" s="12"/>
      <c r="G18" s="13">
        <v>5</v>
      </c>
      <c r="H18" s="9"/>
      <c r="I18" s="9">
        <v>0</v>
      </c>
      <c r="J18" s="9"/>
      <c r="K18" s="83" t="s">
        <v>168</v>
      </c>
      <c r="L18" s="9"/>
      <c r="M18" s="9">
        <v>0</v>
      </c>
      <c r="N18" s="9"/>
      <c r="O18" s="9">
        <v>44885</v>
      </c>
      <c r="P18" s="9"/>
      <c r="Q18" s="17" t="s">
        <v>168</v>
      </c>
      <c r="R18" s="9"/>
      <c r="S18" s="9">
        <v>44885</v>
      </c>
    </row>
    <row r="19" spans="1:19" ht="19.5" x14ac:dyDescent="0.5">
      <c r="A19" s="8" t="s">
        <v>107</v>
      </c>
      <c r="B19" s="12"/>
      <c r="C19" s="84">
        <v>30</v>
      </c>
      <c r="D19" s="12"/>
      <c r="E19" s="84" t="s">
        <v>242</v>
      </c>
      <c r="F19" s="12"/>
      <c r="G19" s="13">
        <v>5</v>
      </c>
      <c r="H19" s="9"/>
      <c r="I19" s="9">
        <v>16491</v>
      </c>
      <c r="J19" s="9"/>
      <c r="K19" s="83" t="s">
        <v>168</v>
      </c>
      <c r="L19" s="9"/>
      <c r="M19" s="9">
        <v>16491</v>
      </c>
      <c r="N19" s="9"/>
      <c r="O19" s="9">
        <v>48255</v>
      </c>
      <c r="P19" s="9"/>
      <c r="Q19" s="17" t="s">
        <v>168</v>
      </c>
      <c r="R19" s="9"/>
      <c r="S19" s="9">
        <v>48255</v>
      </c>
    </row>
    <row r="20" spans="1:19" ht="19.5" x14ac:dyDescent="0.5">
      <c r="A20" s="8" t="s">
        <v>109</v>
      </c>
      <c r="B20" s="12"/>
      <c r="C20" s="84">
        <v>17</v>
      </c>
      <c r="D20" s="12"/>
      <c r="E20" s="84" t="s">
        <v>242</v>
      </c>
      <c r="F20" s="12"/>
      <c r="G20" s="13">
        <v>5</v>
      </c>
      <c r="H20" s="9"/>
      <c r="I20" s="9">
        <v>0</v>
      </c>
      <c r="J20" s="9"/>
      <c r="K20" s="83" t="s">
        <v>168</v>
      </c>
      <c r="L20" s="9"/>
      <c r="M20" s="9">
        <v>0</v>
      </c>
      <c r="N20" s="9"/>
      <c r="O20" s="9">
        <v>207867</v>
      </c>
      <c r="P20" s="9"/>
      <c r="Q20" s="17" t="s">
        <v>168</v>
      </c>
      <c r="R20" s="9"/>
      <c r="S20" s="9">
        <v>207867</v>
      </c>
    </row>
    <row r="21" spans="1:19" ht="19.5" x14ac:dyDescent="0.5">
      <c r="A21" s="8" t="s">
        <v>111</v>
      </c>
      <c r="B21" s="12"/>
      <c r="C21" s="84">
        <v>21</v>
      </c>
      <c r="D21" s="12"/>
      <c r="E21" s="84" t="s">
        <v>242</v>
      </c>
      <c r="F21" s="12"/>
      <c r="G21" s="13">
        <v>5</v>
      </c>
      <c r="H21" s="9"/>
      <c r="I21" s="9">
        <v>105065</v>
      </c>
      <c r="J21" s="9"/>
      <c r="K21" s="83" t="s">
        <v>168</v>
      </c>
      <c r="L21" s="9"/>
      <c r="M21" s="9">
        <v>105065</v>
      </c>
      <c r="N21" s="9"/>
      <c r="O21" s="9">
        <v>383496</v>
      </c>
      <c r="P21" s="9"/>
      <c r="Q21" s="17" t="s">
        <v>168</v>
      </c>
      <c r="R21" s="9"/>
      <c r="S21" s="9">
        <v>383496</v>
      </c>
    </row>
    <row r="22" spans="1:19" ht="19.5" x14ac:dyDescent="0.5">
      <c r="A22" s="8" t="s">
        <v>113</v>
      </c>
      <c r="B22" s="12"/>
      <c r="C22" s="84">
        <v>9</v>
      </c>
      <c r="D22" s="12"/>
      <c r="E22" s="84" t="s">
        <v>242</v>
      </c>
      <c r="F22" s="12"/>
      <c r="G22" s="13">
        <v>5</v>
      </c>
      <c r="H22" s="9"/>
      <c r="I22" s="9">
        <v>8324</v>
      </c>
      <c r="J22" s="9"/>
      <c r="K22" s="83" t="s">
        <v>168</v>
      </c>
      <c r="L22" s="9"/>
      <c r="M22" s="9">
        <v>8324</v>
      </c>
      <c r="N22" s="9"/>
      <c r="O22" s="9">
        <v>24106</v>
      </c>
      <c r="P22" s="9"/>
      <c r="Q22" s="17" t="s">
        <v>168</v>
      </c>
      <c r="R22" s="9"/>
      <c r="S22" s="9">
        <v>24106</v>
      </c>
    </row>
    <row r="23" spans="1:19" ht="19.5" x14ac:dyDescent="0.5">
      <c r="A23" s="8" t="s">
        <v>109</v>
      </c>
      <c r="B23" s="12"/>
      <c r="C23" s="84">
        <v>26</v>
      </c>
      <c r="D23" s="12"/>
      <c r="E23" s="84" t="s">
        <v>233</v>
      </c>
      <c r="F23" s="12"/>
      <c r="G23" s="13">
        <v>22.5</v>
      </c>
      <c r="H23" s="9"/>
      <c r="I23" s="9">
        <v>0</v>
      </c>
      <c r="J23" s="9"/>
      <c r="K23" s="83" t="s">
        <v>168</v>
      </c>
      <c r="L23" s="9"/>
      <c r="M23" s="9">
        <v>0</v>
      </c>
      <c r="N23" s="9"/>
      <c r="O23" s="9">
        <v>905424642</v>
      </c>
      <c r="P23" s="9"/>
      <c r="Q23" s="17">
        <v>989908</v>
      </c>
      <c r="R23" s="9"/>
      <c r="S23" s="9">
        <v>904434734</v>
      </c>
    </row>
    <row r="24" spans="1:19" ht="19.5" x14ac:dyDescent="0.5">
      <c r="A24" s="8" t="s">
        <v>109</v>
      </c>
      <c r="B24" s="12"/>
      <c r="C24" s="84">
        <v>10</v>
      </c>
      <c r="D24" s="12"/>
      <c r="E24" s="84" t="s">
        <v>234</v>
      </c>
      <c r="F24" s="12"/>
      <c r="G24" s="13">
        <v>22.5</v>
      </c>
      <c r="H24" s="9"/>
      <c r="I24" s="9">
        <v>0</v>
      </c>
      <c r="J24" s="9"/>
      <c r="K24" s="83" t="s">
        <v>168</v>
      </c>
      <c r="L24" s="9"/>
      <c r="M24" s="9">
        <v>0</v>
      </c>
      <c r="N24" s="9"/>
      <c r="O24" s="9">
        <v>10347311904</v>
      </c>
      <c r="P24" s="9"/>
      <c r="Q24" s="17">
        <v>0</v>
      </c>
      <c r="R24" s="9"/>
      <c r="S24" s="9">
        <v>10347311904</v>
      </c>
    </row>
    <row r="25" spans="1:19" ht="19.5" x14ac:dyDescent="0.5">
      <c r="A25" s="8" t="s">
        <v>109</v>
      </c>
      <c r="B25" s="12"/>
      <c r="C25" s="84">
        <v>2</v>
      </c>
      <c r="D25" s="12"/>
      <c r="E25" s="84" t="s">
        <v>235</v>
      </c>
      <c r="F25" s="12"/>
      <c r="G25" s="13">
        <v>22.5</v>
      </c>
      <c r="H25" s="9"/>
      <c r="I25" s="9">
        <v>0</v>
      </c>
      <c r="J25" s="9"/>
      <c r="K25" s="83" t="s">
        <v>168</v>
      </c>
      <c r="L25" s="9"/>
      <c r="M25" s="9">
        <v>0</v>
      </c>
      <c r="N25" s="9"/>
      <c r="O25" s="9">
        <v>3370647481</v>
      </c>
      <c r="P25" s="9"/>
      <c r="Q25" s="17">
        <v>0</v>
      </c>
      <c r="R25" s="9"/>
      <c r="S25" s="9">
        <v>3370647481</v>
      </c>
    </row>
    <row r="26" spans="1:19" ht="19.5" x14ac:dyDescent="0.5">
      <c r="A26" s="8" t="s">
        <v>109</v>
      </c>
      <c r="B26" s="12"/>
      <c r="C26" s="84">
        <v>15</v>
      </c>
      <c r="D26" s="12"/>
      <c r="E26" s="84" t="s">
        <v>236</v>
      </c>
      <c r="F26" s="12"/>
      <c r="G26" s="13">
        <v>22.5</v>
      </c>
      <c r="H26" s="9"/>
      <c r="I26" s="9">
        <v>0</v>
      </c>
      <c r="J26" s="9"/>
      <c r="K26" s="83" t="s">
        <v>168</v>
      </c>
      <c r="L26" s="9"/>
      <c r="M26" s="9">
        <v>0</v>
      </c>
      <c r="N26" s="9"/>
      <c r="O26" s="9">
        <v>2572839262</v>
      </c>
      <c r="P26" s="9"/>
      <c r="Q26" s="17">
        <v>0</v>
      </c>
      <c r="R26" s="9"/>
      <c r="S26" s="9">
        <v>2572839262</v>
      </c>
    </row>
    <row r="27" spans="1:19" ht="19.5" x14ac:dyDescent="0.5">
      <c r="A27" s="8" t="s">
        <v>109</v>
      </c>
      <c r="B27" s="12"/>
      <c r="C27" s="84">
        <v>28</v>
      </c>
      <c r="D27" s="12"/>
      <c r="E27" s="84" t="s">
        <v>237</v>
      </c>
      <c r="F27" s="12"/>
      <c r="G27" s="13">
        <v>22.5</v>
      </c>
      <c r="H27" s="9"/>
      <c r="I27" s="9">
        <v>2360409828</v>
      </c>
      <c r="J27" s="9"/>
      <c r="K27" s="10">
        <v>-34840272</v>
      </c>
      <c r="L27" s="9"/>
      <c r="M27" s="9">
        <v>2395250100</v>
      </c>
      <c r="N27" s="9"/>
      <c r="O27" s="9">
        <v>21157869630</v>
      </c>
      <c r="P27" s="9"/>
      <c r="Q27" s="17">
        <v>0</v>
      </c>
      <c r="R27" s="9"/>
      <c r="S27" s="9">
        <v>21157869630</v>
      </c>
    </row>
    <row r="28" spans="1:19" ht="19.5" x14ac:dyDescent="0.5">
      <c r="A28" s="8" t="s">
        <v>109</v>
      </c>
      <c r="B28" s="12"/>
      <c r="C28" s="84">
        <v>5</v>
      </c>
      <c r="D28" s="12"/>
      <c r="E28" s="84" t="s">
        <v>237</v>
      </c>
      <c r="F28" s="12"/>
      <c r="G28" s="13">
        <v>22.5</v>
      </c>
      <c r="H28" s="9"/>
      <c r="I28" s="9">
        <v>2859590160</v>
      </c>
      <c r="J28" s="9"/>
      <c r="K28" s="10">
        <v>-32599008</v>
      </c>
      <c r="L28" s="9"/>
      <c r="M28" s="9">
        <v>2892189168</v>
      </c>
      <c r="N28" s="9"/>
      <c r="O28" s="9">
        <v>11120628400</v>
      </c>
      <c r="P28" s="9"/>
      <c r="Q28" s="17">
        <v>0</v>
      </c>
      <c r="R28" s="9"/>
      <c r="S28" s="9">
        <v>11120628400</v>
      </c>
    </row>
    <row r="29" spans="1:19" ht="19.5" x14ac:dyDescent="0.5">
      <c r="A29" s="8" t="s">
        <v>109</v>
      </c>
      <c r="B29" s="12"/>
      <c r="C29" s="84">
        <v>7</v>
      </c>
      <c r="D29" s="12"/>
      <c r="E29" s="84" t="s">
        <v>238</v>
      </c>
      <c r="F29" s="12"/>
      <c r="G29" s="13">
        <v>22.5</v>
      </c>
      <c r="H29" s="9"/>
      <c r="I29" s="9">
        <v>4523524575</v>
      </c>
      <c r="J29" s="9"/>
      <c r="K29" s="10">
        <v>-21083224</v>
      </c>
      <c r="L29" s="9"/>
      <c r="M29" s="9">
        <v>4544607799</v>
      </c>
      <c r="N29" s="9"/>
      <c r="O29" s="9">
        <v>8345819655</v>
      </c>
      <c r="P29" s="9"/>
      <c r="Q29" s="17">
        <v>0</v>
      </c>
      <c r="R29" s="9"/>
      <c r="S29" s="9">
        <v>8345819655</v>
      </c>
    </row>
    <row r="30" spans="1:19" ht="19.5" x14ac:dyDescent="0.5">
      <c r="A30" s="8" t="s">
        <v>118</v>
      </c>
      <c r="B30" s="12"/>
      <c r="C30" s="84">
        <v>8</v>
      </c>
      <c r="D30" s="12"/>
      <c r="E30" s="84" t="s">
        <v>242</v>
      </c>
      <c r="F30" s="12"/>
      <c r="G30" s="13">
        <v>5</v>
      </c>
      <c r="H30" s="9"/>
      <c r="I30" s="9">
        <v>3339</v>
      </c>
      <c r="J30" s="9"/>
      <c r="K30" s="10">
        <v>0</v>
      </c>
      <c r="L30" s="9"/>
      <c r="M30" s="9">
        <v>3339</v>
      </c>
      <c r="N30" s="9"/>
      <c r="O30" s="9">
        <v>3339</v>
      </c>
      <c r="P30" s="9"/>
      <c r="Q30" s="17">
        <v>0</v>
      </c>
      <c r="R30" s="9"/>
      <c r="S30" s="9">
        <v>3339</v>
      </c>
    </row>
    <row r="31" spans="1:19" ht="19.5" x14ac:dyDescent="0.5">
      <c r="A31" s="8" t="s">
        <v>118</v>
      </c>
      <c r="B31" s="12"/>
      <c r="C31" s="84">
        <v>8</v>
      </c>
      <c r="D31" s="12"/>
      <c r="E31" s="84" t="s">
        <v>226</v>
      </c>
      <c r="F31" s="12"/>
      <c r="G31" s="13">
        <v>22.5</v>
      </c>
      <c r="H31" s="9"/>
      <c r="I31" s="9">
        <v>2499999990</v>
      </c>
      <c r="J31" s="9"/>
      <c r="K31" s="10">
        <v>-25386313</v>
      </c>
      <c r="L31" s="9"/>
      <c r="M31" s="9">
        <v>2525386303</v>
      </c>
      <c r="N31" s="9"/>
      <c r="O31" s="9">
        <v>6333333308</v>
      </c>
      <c r="P31" s="9"/>
      <c r="Q31" s="17">
        <v>0</v>
      </c>
      <c r="R31" s="9"/>
      <c r="S31" s="9">
        <v>6333333308</v>
      </c>
    </row>
    <row r="32" spans="1:19" ht="19.5" x14ac:dyDescent="0.5">
      <c r="A32" s="8" t="s">
        <v>121</v>
      </c>
      <c r="B32" s="12"/>
      <c r="C32" s="84">
        <v>14</v>
      </c>
      <c r="D32" s="12"/>
      <c r="E32" s="84" t="s">
        <v>227</v>
      </c>
      <c r="F32" s="12"/>
      <c r="G32" s="121">
        <v>22.5</v>
      </c>
      <c r="H32" s="9"/>
      <c r="I32" s="9">
        <v>7704918024</v>
      </c>
      <c r="J32" s="9"/>
      <c r="K32" s="10">
        <v>-17482796</v>
      </c>
      <c r="L32" s="9"/>
      <c r="M32" s="9">
        <v>7722400820</v>
      </c>
      <c r="N32" s="9"/>
      <c r="O32" s="9">
        <v>13278688508</v>
      </c>
      <c r="P32" s="9"/>
      <c r="Q32" s="17">
        <v>0</v>
      </c>
      <c r="R32" s="9"/>
      <c r="S32" s="9">
        <v>13278688508</v>
      </c>
    </row>
    <row r="33" spans="1:20" ht="19.5" x14ac:dyDescent="0.5">
      <c r="A33" s="8" t="s">
        <v>121</v>
      </c>
      <c r="B33" s="12"/>
      <c r="C33" s="84">
        <v>18</v>
      </c>
      <c r="D33" s="12"/>
      <c r="E33" s="84" t="s">
        <v>228</v>
      </c>
      <c r="F33" s="12"/>
      <c r="G33" s="121">
        <v>22.5</v>
      </c>
      <c r="H33" s="9"/>
      <c r="I33" s="9">
        <v>7204918009</v>
      </c>
      <c r="J33" s="9"/>
      <c r="K33" s="10">
        <v>-13093567</v>
      </c>
      <c r="L33" s="9"/>
      <c r="M33" s="9">
        <v>7218011576</v>
      </c>
      <c r="N33" s="9"/>
      <c r="O33" s="9">
        <v>10614754062</v>
      </c>
      <c r="P33" s="9"/>
      <c r="Q33" s="17">
        <v>0</v>
      </c>
      <c r="R33" s="9"/>
      <c r="S33" s="9">
        <v>10614754062</v>
      </c>
    </row>
    <row r="34" spans="1:20" ht="19.5" x14ac:dyDescent="0.5">
      <c r="A34" s="8" t="s">
        <v>121</v>
      </c>
      <c r="B34" s="12"/>
      <c r="C34" s="123">
        <v>20</v>
      </c>
      <c r="D34" s="12"/>
      <c r="E34" s="84" t="s">
        <v>229</v>
      </c>
      <c r="F34" s="12"/>
      <c r="G34" s="121">
        <v>22.5</v>
      </c>
      <c r="H34" s="9"/>
      <c r="I34" s="9">
        <v>2020491799</v>
      </c>
      <c r="J34" s="9"/>
      <c r="K34" s="10">
        <v>-3146483</v>
      </c>
      <c r="L34" s="9"/>
      <c r="M34" s="9">
        <v>2023638282</v>
      </c>
      <c r="N34" s="9"/>
      <c r="O34" s="9">
        <v>2786885240</v>
      </c>
      <c r="P34" s="9"/>
      <c r="Q34" s="17">
        <v>0</v>
      </c>
      <c r="R34" s="9"/>
      <c r="S34" s="9">
        <v>2786885240</v>
      </c>
    </row>
    <row r="35" spans="1:20" ht="19.5" x14ac:dyDescent="0.5">
      <c r="A35" s="8" t="s">
        <v>121</v>
      </c>
      <c r="B35" s="12"/>
      <c r="C35" s="123">
        <v>21</v>
      </c>
      <c r="D35" s="12"/>
      <c r="E35" s="84" t="s">
        <v>230</v>
      </c>
      <c r="F35" s="12"/>
      <c r="G35" s="124" t="s">
        <v>181</v>
      </c>
      <c r="H35" s="9"/>
      <c r="I35" s="9">
        <v>36131147531</v>
      </c>
      <c r="J35" s="9"/>
      <c r="K35" s="10">
        <v>-52355979</v>
      </c>
      <c r="L35" s="9"/>
      <c r="M35" s="9">
        <v>36183503510</v>
      </c>
      <c r="N35" s="9"/>
      <c r="O35" s="9">
        <v>48590163921</v>
      </c>
      <c r="P35" s="9"/>
      <c r="Q35" s="17">
        <v>0</v>
      </c>
      <c r="R35" s="9"/>
      <c r="S35" s="9">
        <v>48590163921</v>
      </c>
    </row>
    <row r="36" spans="1:20" ht="19.5" x14ac:dyDescent="0.5">
      <c r="A36" s="8" t="s">
        <v>121</v>
      </c>
      <c r="B36" s="12"/>
      <c r="C36" s="123">
        <v>27</v>
      </c>
      <c r="D36" s="12"/>
      <c r="E36" s="84" t="s">
        <v>231</v>
      </c>
      <c r="F36" s="12"/>
      <c r="G36" s="120">
        <v>22.5</v>
      </c>
      <c r="H36" s="9"/>
      <c r="I36" s="9">
        <v>31879508179</v>
      </c>
      <c r="J36" s="9"/>
      <c r="K36" s="10">
        <v>-13862286</v>
      </c>
      <c r="L36" s="9"/>
      <c r="M36" s="9">
        <v>31893370465</v>
      </c>
      <c r="N36" s="9"/>
      <c r="O36" s="9">
        <v>36269672111</v>
      </c>
      <c r="P36" s="9"/>
      <c r="Q36" s="17">
        <v>0</v>
      </c>
      <c r="R36" s="9"/>
      <c r="S36" s="9">
        <v>36269672111</v>
      </c>
    </row>
    <row r="37" spans="1:20" ht="19.5" x14ac:dyDescent="0.5">
      <c r="A37" s="8" t="s">
        <v>111</v>
      </c>
      <c r="B37" s="12"/>
      <c r="C37" s="123">
        <v>3</v>
      </c>
      <c r="D37" s="12"/>
      <c r="E37" s="84" t="s">
        <v>232</v>
      </c>
      <c r="F37" s="12"/>
      <c r="G37" s="120">
        <v>22.5</v>
      </c>
      <c r="H37" s="9"/>
      <c r="I37" s="9">
        <v>2218579216</v>
      </c>
      <c r="J37" s="9"/>
      <c r="K37" s="125">
        <v>5261166</v>
      </c>
      <c r="L37" s="9"/>
      <c r="M37" s="9">
        <v>2213318050</v>
      </c>
      <c r="N37" s="9"/>
      <c r="O37" s="9">
        <v>2218579216</v>
      </c>
      <c r="P37" s="9"/>
      <c r="Q37" s="17">
        <v>5261166</v>
      </c>
      <c r="R37" s="9"/>
      <c r="S37" s="9">
        <v>2213318050</v>
      </c>
    </row>
    <row r="38" spans="1:20" ht="19.5" x14ac:dyDescent="0.5">
      <c r="A38" s="8" t="s">
        <v>109</v>
      </c>
      <c r="B38" s="12"/>
      <c r="C38" s="123">
        <v>11</v>
      </c>
      <c r="D38" s="12"/>
      <c r="E38" s="84" t="s">
        <v>239</v>
      </c>
      <c r="F38" s="12"/>
      <c r="G38" s="120">
        <v>22.5</v>
      </c>
      <c r="H38" s="9"/>
      <c r="I38" s="9">
        <v>3498087420</v>
      </c>
      <c r="J38" s="9"/>
      <c r="K38" s="122">
        <v>30741902</v>
      </c>
      <c r="L38" s="9"/>
      <c r="M38" s="9">
        <v>3467345518</v>
      </c>
      <c r="N38" s="9"/>
      <c r="O38" s="9">
        <v>3498087420</v>
      </c>
      <c r="P38" s="9"/>
      <c r="Q38" s="9">
        <v>30741902</v>
      </c>
      <c r="R38" s="9"/>
      <c r="S38" s="9">
        <v>3467345518</v>
      </c>
    </row>
    <row r="39" spans="1:20" ht="19.5" x14ac:dyDescent="0.5">
      <c r="A39" s="8" t="s">
        <v>109</v>
      </c>
      <c r="B39" s="12"/>
      <c r="C39" s="123">
        <v>16</v>
      </c>
      <c r="D39" s="12"/>
      <c r="E39" s="84" t="s">
        <v>240</v>
      </c>
      <c r="F39" s="12"/>
      <c r="G39" s="120">
        <v>22.5</v>
      </c>
      <c r="H39" s="9"/>
      <c r="I39" s="9">
        <v>3823770480</v>
      </c>
      <c r="J39" s="9"/>
      <c r="K39" s="125">
        <v>49498647</v>
      </c>
      <c r="L39" s="9"/>
      <c r="M39" s="9">
        <v>3774271833</v>
      </c>
      <c r="N39" s="9"/>
      <c r="O39" s="9">
        <v>3823770480</v>
      </c>
      <c r="P39" s="9"/>
      <c r="Q39" s="9">
        <v>49498647</v>
      </c>
      <c r="R39" s="9"/>
      <c r="S39" s="9">
        <v>3774271833</v>
      </c>
    </row>
    <row r="40" spans="1:20" ht="19.5" x14ac:dyDescent="0.5">
      <c r="A40" s="8" t="s">
        <v>109</v>
      </c>
      <c r="B40" s="12"/>
      <c r="C40" s="123">
        <v>19</v>
      </c>
      <c r="D40" s="12"/>
      <c r="E40" s="84" t="s">
        <v>241</v>
      </c>
      <c r="F40" s="12"/>
      <c r="G40" s="120">
        <v>22.5</v>
      </c>
      <c r="H40" s="9"/>
      <c r="I40" s="9">
        <v>3301672128</v>
      </c>
      <c r="J40" s="9"/>
      <c r="K40" s="125">
        <v>50630969</v>
      </c>
      <c r="L40" s="9"/>
      <c r="M40" s="9">
        <v>3251041159</v>
      </c>
      <c r="N40" s="9"/>
      <c r="O40" s="9">
        <v>3301672128</v>
      </c>
      <c r="P40" s="9"/>
      <c r="Q40" s="9">
        <v>50630969</v>
      </c>
      <c r="R40" s="9"/>
      <c r="S40" s="9">
        <v>3251041159</v>
      </c>
    </row>
    <row r="41" spans="1:20" s="102" customFormat="1" ht="21.75" thickBot="1" x14ac:dyDescent="0.6">
      <c r="A41" s="8"/>
      <c r="B41" s="6"/>
      <c r="C41" s="6"/>
      <c r="D41" s="6"/>
      <c r="E41" s="6"/>
      <c r="F41" s="6"/>
      <c r="G41" s="97"/>
      <c r="H41" s="97"/>
      <c r="I41" s="99">
        <f>SUM(I8:I40)</f>
        <v>277743600902</v>
      </c>
      <c r="J41" s="98"/>
      <c r="K41" s="99">
        <f>SUM(K27:K40)</f>
        <v>-77717244</v>
      </c>
      <c r="L41" s="98"/>
      <c r="M41" s="99">
        <f>SUM(M8:M40)</f>
        <v>277821318146</v>
      </c>
      <c r="N41" s="98"/>
      <c r="O41" s="99">
        <f>SUM(O8:O40)</f>
        <v>593878989805</v>
      </c>
      <c r="P41" s="98"/>
      <c r="Q41" s="99">
        <f>SUM(Q23:Q40)</f>
        <v>137122592</v>
      </c>
      <c r="R41" s="98"/>
      <c r="S41" s="99">
        <f>SUM(S8:S40)</f>
        <v>593741867213</v>
      </c>
      <c r="T41" s="126"/>
    </row>
    <row r="42" spans="1:20" ht="19.5" thickTop="1" x14ac:dyDescent="0.45"/>
  </sheetData>
  <sheetProtection algorithmName="SHA-512" hashValue="+BTlwWI/n3iOpwxE29sVeHpbq2HiDR6aJ1pmx8q1i1EL6dtbW2hkREyGGLhfJa5yiKJwqIWFHFK3TG+QyM+4mQ==" saltValue="+GWYt+0xhz3sEcRhomZgoA==" spinCount="100000" sheet="1" objects="1" scenarios="1" selectLockedCells="1" autoFilter="0" selectUnlockedCells="1"/>
  <mergeCells count="7">
    <mergeCell ref="A6:G6"/>
    <mergeCell ref="O6:S6"/>
    <mergeCell ref="I6:M6"/>
    <mergeCell ref="A2:S2"/>
    <mergeCell ref="A3:S3"/>
    <mergeCell ref="A4:S4"/>
    <mergeCell ref="A5:E5"/>
  </mergeCells>
  <pageMargins left="0.7" right="0.7" top="0.75" bottom="0.75" header="0.3" footer="0.3"/>
  <pageSetup paperSize="9" scale="5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0"/>
  <sheetViews>
    <sheetView rightToLeft="1" view="pageBreakPreview" zoomScaleNormal="100" zoomScaleSheetLayoutView="100" workbookViewId="0">
      <selection activeCell="B20" sqref="B20"/>
    </sheetView>
  </sheetViews>
  <sheetFormatPr defaultColWidth="35.140625" defaultRowHeight="12.75" x14ac:dyDescent="0.2"/>
  <cols>
    <col min="1" max="1" width="14.85546875" style="220" bestFit="1" customWidth="1"/>
    <col min="2" max="2" width="13.140625" style="220" bestFit="1" customWidth="1"/>
    <col min="3" max="3" width="32.28515625" style="220" customWidth="1"/>
    <col min="4" max="4" width="11" style="220" bestFit="1" customWidth="1"/>
    <col min="5" max="5" width="21.7109375" style="220" bestFit="1" customWidth="1"/>
    <col min="6" max="6" width="30.42578125" style="220" customWidth="1"/>
    <col min="7" max="7" width="14" style="220" bestFit="1" customWidth="1"/>
    <col min="8" max="16384" width="35.140625" style="220"/>
  </cols>
  <sheetData>
    <row r="1" spans="1:8" ht="21" x14ac:dyDescent="0.2">
      <c r="A1" s="258" t="str">
        <f>'سود اوراق بهادار و سپرده بانکی'!A2:S2</f>
        <v>صندوق سرمایه‌گذاری تداوم اطمینان تمدن</v>
      </c>
      <c r="B1" s="258"/>
      <c r="C1" s="258"/>
      <c r="D1" s="258"/>
      <c r="E1" s="258"/>
      <c r="F1" s="258"/>
      <c r="G1" s="258"/>
      <c r="H1" s="258"/>
    </row>
    <row r="2" spans="1:8" ht="21" x14ac:dyDescent="0.2">
      <c r="A2" s="258" t="str">
        <f>'سود اوراق بهادار و سپرده بانکی'!A3:S3</f>
        <v>صورت وضعیت درآمدها</v>
      </c>
      <c r="B2" s="258"/>
      <c r="C2" s="258"/>
      <c r="D2" s="258"/>
      <c r="E2" s="258"/>
      <c r="F2" s="258"/>
      <c r="G2" s="258"/>
      <c r="H2" s="258"/>
    </row>
    <row r="3" spans="1:8" ht="21" x14ac:dyDescent="0.2">
      <c r="A3" s="258" t="str">
        <f>'سود اوراق بهادار و سپرده بانکی'!A4:S4</f>
        <v>برای ماه منتهی به 1403/02/31</v>
      </c>
      <c r="B3" s="258"/>
      <c r="C3" s="258"/>
      <c r="D3" s="258"/>
      <c r="E3" s="258"/>
      <c r="F3" s="258"/>
      <c r="G3" s="258"/>
      <c r="H3" s="258"/>
    </row>
    <row r="5" spans="1:8" ht="21" x14ac:dyDescent="0.2">
      <c r="A5" s="259" t="s">
        <v>244</v>
      </c>
      <c r="B5" s="259"/>
      <c r="C5" s="259"/>
      <c r="D5" s="259"/>
      <c r="E5" s="259"/>
      <c r="F5" s="259"/>
      <c r="G5" s="259"/>
      <c r="H5" s="259"/>
    </row>
    <row r="7" spans="1:8" ht="42" x14ac:dyDescent="0.2">
      <c r="A7" s="221" t="s">
        <v>245</v>
      </c>
      <c r="B7" s="221" t="s">
        <v>246</v>
      </c>
      <c r="C7" s="221" t="s">
        <v>247</v>
      </c>
      <c r="D7" s="221" t="s">
        <v>248</v>
      </c>
      <c r="E7" s="221" t="s">
        <v>249</v>
      </c>
      <c r="F7" s="221" t="s">
        <v>250</v>
      </c>
      <c r="G7" s="221" t="s">
        <v>251</v>
      </c>
      <c r="H7" s="221" t="s">
        <v>252</v>
      </c>
    </row>
    <row r="8" spans="1:8" ht="28.5" customHeight="1" x14ac:dyDescent="0.2">
      <c r="A8" s="222" t="s">
        <v>253</v>
      </c>
      <c r="B8" s="222" t="s">
        <v>254</v>
      </c>
      <c r="C8" s="222" t="s">
        <v>70</v>
      </c>
      <c r="D8" s="222">
        <v>1500000</v>
      </c>
      <c r="E8" s="222">
        <f>D8*1000000</f>
        <v>1500000000000</v>
      </c>
      <c r="F8" s="222">
        <v>31637671228</v>
      </c>
      <c r="G8" s="224">
        <v>0.23</v>
      </c>
      <c r="H8" s="223" t="s">
        <v>255</v>
      </c>
    </row>
    <row r="10" spans="1:8" ht="18.75" x14ac:dyDescent="0.2">
      <c r="A10" s="257"/>
      <c r="B10" s="257"/>
      <c r="C10" s="257"/>
      <c r="D10" s="257"/>
      <c r="E10" s="257"/>
      <c r="F10" s="257"/>
      <c r="G10" s="257"/>
      <c r="H10" s="257"/>
    </row>
  </sheetData>
  <sheetProtection algorithmName="SHA-512" hashValue="RJoQ1bOUgy9L77o64AZRgN7JVOGNfwCIx14SpFN8fUZXImvbgYsk7czs03xLUJRJSEgGS80APWJMl30UuPwlTw==" saltValue="aooxcwaL5ZPdAKIdSPuCGw==" spinCount="100000" sheet="1" objects="1" scenarios="1" selectLockedCells="1" autoFilter="0" selectUnlockedCells="1"/>
  <mergeCells count="5">
    <mergeCell ref="A10:H10"/>
    <mergeCell ref="A1:H1"/>
    <mergeCell ref="A2:H2"/>
    <mergeCell ref="A3:H3"/>
    <mergeCell ref="A5:H5"/>
  </mergeCells>
  <pageMargins left="0.7" right="0.7" top="0.75" bottom="0.75" header="0.3" footer="0.3"/>
  <pageSetup paperSize="9" scale="4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O32"/>
  <sheetViews>
    <sheetView rightToLeft="1" view="pageBreakPreview" zoomScale="95" zoomScaleNormal="100" zoomScaleSheetLayoutView="95" workbookViewId="0">
      <selection activeCell="B20" sqref="B20"/>
    </sheetView>
  </sheetViews>
  <sheetFormatPr defaultRowHeight="18.75" x14ac:dyDescent="0.45"/>
  <cols>
    <col min="1" max="1" width="23.85546875" style="4" bestFit="1" customWidth="1"/>
    <col min="2" max="2" width="1" style="83" customWidth="1"/>
    <col min="3" max="3" width="0.85546875" style="83" hidden="1" customWidth="1"/>
    <col min="4" max="4" width="17.140625" style="83" bestFit="1" customWidth="1"/>
    <col min="5" max="5" width="1" style="83" customWidth="1"/>
    <col min="6" max="6" width="13.42578125" style="83" bestFit="1" customWidth="1"/>
    <col min="7" max="7" width="0.85546875" style="83" customWidth="1"/>
    <col min="8" max="8" width="16.7109375" style="83" customWidth="1"/>
    <col min="9" max="9" width="0.85546875" style="83" customWidth="1"/>
    <col min="10" max="10" width="18" style="83" customWidth="1"/>
    <col min="11" max="11" width="1" style="83" customWidth="1"/>
    <col min="12" max="12" width="13.42578125" style="83" bestFit="1" customWidth="1"/>
    <col min="13" max="13" width="0.7109375" style="83" customWidth="1"/>
    <col min="14" max="14" width="18.140625" style="83" customWidth="1"/>
    <col min="15" max="15" width="0.85546875" style="83" customWidth="1"/>
    <col min="16" max="16384" width="9.140625" style="83"/>
  </cols>
  <sheetData>
    <row r="2" spans="1:14" ht="21" x14ac:dyDescent="0.55000000000000004">
      <c r="A2" s="231" t="s">
        <v>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4" ht="21" x14ac:dyDescent="0.55000000000000004">
      <c r="A3" s="231" t="s">
        <v>132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spans="1:14" ht="21" x14ac:dyDescent="0.55000000000000004">
      <c r="A4" s="231" t="s">
        <v>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1:14" ht="22.5" x14ac:dyDescent="0.45">
      <c r="A5" s="232" t="s">
        <v>182</v>
      </c>
      <c r="B5" s="23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9.5" x14ac:dyDescent="0.45">
      <c r="A6" s="226" t="s">
        <v>133</v>
      </c>
      <c r="B6" s="226" t="s">
        <v>133</v>
      </c>
      <c r="C6" s="12"/>
      <c r="D6" s="226" t="s">
        <v>134</v>
      </c>
      <c r="E6" s="226" t="s">
        <v>134</v>
      </c>
      <c r="F6" s="226" t="s">
        <v>134</v>
      </c>
      <c r="G6" s="226" t="s">
        <v>134</v>
      </c>
      <c r="H6" s="226" t="s">
        <v>134</v>
      </c>
      <c r="I6" s="85"/>
      <c r="J6" s="226" t="s">
        <v>135</v>
      </c>
      <c r="K6" s="254" t="s">
        <v>135</v>
      </c>
      <c r="L6" s="226" t="s">
        <v>135</v>
      </c>
      <c r="M6" s="226" t="s">
        <v>135</v>
      </c>
      <c r="N6" s="226" t="s">
        <v>135</v>
      </c>
    </row>
    <row r="7" spans="1:14" ht="19.5" x14ac:dyDescent="0.45">
      <c r="A7" s="117" t="s">
        <v>136</v>
      </c>
      <c r="B7" s="12"/>
      <c r="C7" s="12"/>
      <c r="D7" s="199" t="s">
        <v>138</v>
      </c>
      <c r="E7" s="85"/>
      <c r="F7" s="199" t="s">
        <v>139</v>
      </c>
      <c r="G7" s="12"/>
      <c r="H7" s="199" t="s">
        <v>140</v>
      </c>
      <c r="I7" s="85"/>
      <c r="J7" s="199" t="s">
        <v>138</v>
      </c>
      <c r="K7" s="12"/>
      <c r="L7" s="117" t="s">
        <v>139</v>
      </c>
      <c r="M7" s="12"/>
      <c r="N7" s="117" t="s">
        <v>140</v>
      </c>
    </row>
    <row r="8" spans="1:14" ht="19.5" x14ac:dyDescent="0.5">
      <c r="A8" s="8" t="s">
        <v>105</v>
      </c>
      <c r="B8" s="12"/>
      <c r="C8" s="9"/>
      <c r="D8" s="9">
        <v>0</v>
      </c>
      <c r="E8" s="9"/>
      <c r="F8" s="83" t="s">
        <v>168</v>
      </c>
      <c r="G8" s="9"/>
      <c r="H8" s="9">
        <v>0</v>
      </c>
      <c r="I8" s="9"/>
      <c r="J8" s="9">
        <v>44885</v>
      </c>
      <c r="K8" s="9"/>
      <c r="L8" s="17" t="s">
        <v>168</v>
      </c>
      <c r="M8" s="9"/>
      <c r="N8" s="9">
        <v>44885</v>
      </c>
    </row>
    <row r="9" spans="1:14" ht="19.5" x14ac:dyDescent="0.5">
      <c r="A9" s="8" t="s">
        <v>107</v>
      </c>
      <c r="B9" s="12"/>
      <c r="C9" s="9"/>
      <c r="D9" s="9">
        <v>16491</v>
      </c>
      <c r="E9" s="9"/>
      <c r="F9" s="83" t="s">
        <v>168</v>
      </c>
      <c r="G9" s="9"/>
      <c r="H9" s="9">
        <v>16491</v>
      </c>
      <c r="I9" s="9"/>
      <c r="J9" s="9">
        <v>48255</v>
      </c>
      <c r="K9" s="9"/>
      <c r="L9" s="17" t="s">
        <v>168</v>
      </c>
      <c r="M9" s="9"/>
      <c r="N9" s="9">
        <v>48255</v>
      </c>
    </row>
    <row r="10" spans="1:14" ht="19.5" x14ac:dyDescent="0.5">
      <c r="A10" s="8" t="s">
        <v>109</v>
      </c>
      <c r="B10" s="12"/>
      <c r="C10" s="9"/>
      <c r="D10" s="9">
        <v>0</v>
      </c>
      <c r="E10" s="9"/>
      <c r="F10" s="83" t="s">
        <v>168</v>
      </c>
      <c r="G10" s="9"/>
      <c r="H10" s="9">
        <v>0</v>
      </c>
      <c r="I10" s="9"/>
      <c r="J10" s="9">
        <v>207867</v>
      </c>
      <c r="K10" s="9"/>
      <c r="L10" s="17" t="s">
        <v>168</v>
      </c>
      <c r="M10" s="9"/>
      <c r="N10" s="9">
        <v>207867</v>
      </c>
    </row>
    <row r="11" spans="1:14" ht="19.5" x14ac:dyDescent="0.5">
      <c r="A11" s="8" t="s">
        <v>111</v>
      </c>
      <c r="B11" s="12"/>
      <c r="C11" s="9"/>
      <c r="D11" s="9">
        <v>105065</v>
      </c>
      <c r="E11" s="9"/>
      <c r="F11" s="83" t="s">
        <v>168</v>
      </c>
      <c r="G11" s="9"/>
      <c r="H11" s="9">
        <v>105065</v>
      </c>
      <c r="I11" s="9"/>
      <c r="J11" s="9">
        <v>383496</v>
      </c>
      <c r="K11" s="9"/>
      <c r="L11" s="17" t="s">
        <v>168</v>
      </c>
      <c r="M11" s="9"/>
      <c r="N11" s="9">
        <v>383496</v>
      </c>
    </row>
    <row r="12" spans="1:14" ht="19.5" x14ac:dyDescent="0.5">
      <c r="A12" s="8" t="s">
        <v>113</v>
      </c>
      <c r="B12" s="12"/>
      <c r="C12" s="9"/>
      <c r="D12" s="9">
        <v>8324</v>
      </c>
      <c r="E12" s="9"/>
      <c r="F12" s="83" t="s">
        <v>168</v>
      </c>
      <c r="G12" s="9"/>
      <c r="H12" s="9">
        <v>8324</v>
      </c>
      <c r="I12" s="9"/>
      <c r="J12" s="9">
        <v>24106</v>
      </c>
      <c r="K12" s="9"/>
      <c r="L12" s="17" t="s">
        <v>168</v>
      </c>
      <c r="M12" s="9"/>
      <c r="N12" s="9">
        <v>24106</v>
      </c>
    </row>
    <row r="13" spans="1:14" ht="19.5" x14ac:dyDescent="0.5">
      <c r="A13" s="8" t="s">
        <v>109</v>
      </c>
      <c r="B13" s="12"/>
      <c r="C13" s="9"/>
      <c r="D13" s="9">
        <v>0</v>
      </c>
      <c r="E13" s="9"/>
      <c r="F13" s="83" t="s">
        <v>168</v>
      </c>
      <c r="G13" s="9"/>
      <c r="H13" s="9">
        <v>0</v>
      </c>
      <c r="I13" s="9"/>
      <c r="J13" s="9">
        <v>905424642</v>
      </c>
      <c r="K13" s="9"/>
      <c r="L13" s="17">
        <v>989908</v>
      </c>
      <c r="M13" s="9"/>
      <c r="N13" s="9">
        <v>904434734</v>
      </c>
    </row>
    <row r="14" spans="1:14" ht="19.5" x14ac:dyDescent="0.5">
      <c r="A14" s="8" t="s">
        <v>109</v>
      </c>
      <c r="B14" s="12"/>
      <c r="C14" s="9"/>
      <c r="D14" s="9">
        <v>0</v>
      </c>
      <c r="E14" s="9"/>
      <c r="F14" s="83" t="s">
        <v>168</v>
      </c>
      <c r="G14" s="9"/>
      <c r="H14" s="9">
        <v>0</v>
      </c>
      <c r="I14" s="9"/>
      <c r="J14" s="9">
        <v>10347311904</v>
      </c>
      <c r="K14" s="9"/>
      <c r="L14" s="17">
        <v>0</v>
      </c>
      <c r="M14" s="9"/>
      <c r="N14" s="9">
        <v>10347311904</v>
      </c>
    </row>
    <row r="15" spans="1:14" ht="19.5" x14ac:dyDescent="0.5">
      <c r="A15" s="8" t="s">
        <v>109</v>
      </c>
      <c r="B15" s="12"/>
      <c r="C15" s="9"/>
      <c r="D15" s="9">
        <v>0</v>
      </c>
      <c r="E15" s="9"/>
      <c r="F15" s="83" t="s">
        <v>168</v>
      </c>
      <c r="G15" s="9"/>
      <c r="H15" s="9">
        <v>0</v>
      </c>
      <c r="I15" s="9"/>
      <c r="J15" s="9">
        <v>3370647481</v>
      </c>
      <c r="K15" s="9"/>
      <c r="L15" s="17">
        <v>0</v>
      </c>
      <c r="M15" s="9"/>
      <c r="N15" s="9">
        <v>3370647481</v>
      </c>
    </row>
    <row r="16" spans="1:14" ht="19.5" x14ac:dyDescent="0.5">
      <c r="A16" s="8" t="s">
        <v>109</v>
      </c>
      <c r="B16" s="12"/>
      <c r="C16" s="9"/>
      <c r="D16" s="9">
        <v>0</v>
      </c>
      <c r="E16" s="9"/>
      <c r="F16" s="83" t="s">
        <v>168</v>
      </c>
      <c r="G16" s="9"/>
      <c r="H16" s="9">
        <v>0</v>
      </c>
      <c r="I16" s="9"/>
      <c r="J16" s="9">
        <v>2572839262</v>
      </c>
      <c r="K16" s="9"/>
      <c r="L16" s="17">
        <v>0</v>
      </c>
      <c r="M16" s="9"/>
      <c r="N16" s="9">
        <v>2572839262</v>
      </c>
    </row>
    <row r="17" spans="1:15" ht="19.5" x14ac:dyDescent="0.5">
      <c r="A17" s="8" t="s">
        <v>109</v>
      </c>
      <c r="B17" s="12"/>
      <c r="C17" s="9"/>
      <c r="D17" s="9">
        <v>2360409828</v>
      </c>
      <c r="E17" s="9"/>
      <c r="F17" s="10">
        <v>-34840272</v>
      </c>
      <c r="G17" s="9"/>
      <c r="H17" s="9">
        <v>2395250100</v>
      </c>
      <c r="I17" s="9"/>
      <c r="J17" s="9">
        <v>21157869630</v>
      </c>
      <c r="K17" s="9"/>
      <c r="L17" s="17">
        <v>0</v>
      </c>
      <c r="M17" s="9"/>
      <c r="N17" s="9">
        <v>21157869630</v>
      </c>
    </row>
    <row r="18" spans="1:15" ht="19.5" x14ac:dyDescent="0.5">
      <c r="A18" s="8" t="s">
        <v>109</v>
      </c>
      <c r="B18" s="12"/>
      <c r="C18" s="9"/>
      <c r="D18" s="9">
        <v>2859590160</v>
      </c>
      <c r="E18" s="9"/>
      <c r="F18" s="10">
        <v>-32599008</v>
      </c>
      <c r="G18" s="9"/>
      <c r="H18" s="9">
        <v>2892189168</v>
      </c>
      <c r="I18" s="9"/>
      <c r="J18" s="9">
        <v>11120628400</v>
      </c>
      <c r="K18" s="9"/>
      <c r="L18" s="17">
        <v>0</v>
      </c>
      <c r="M18" s="9"/>
      <c r="N18" s="9">
        <v>11120628400</v>
      </c>
    </row>
    <row r="19" spans="1:15" ht="19.5" x14ac:dyDescent="0.5">
      <c r="A19" s="8" t="s">
        <v>109</v>
      </c>
      <c r="B19" s="12"/>
      <c r="C19" s="9"/>
      <c r="D19" s="9">
        <v>4523524575</v>
      </c>
      <c r="E19" s="9"/>
      <c r="F19" s="10">
        <v>-21083224</v>
      </c>
      <c r="G19" s="9"/>
      <c r="H19" s="9">
        <v>4544607799</v>
      </c>
      <c r="I19" s="9"/>
      <c r="J19" s="9">
        <v>8345819655</v>
      </c>
      <c r="K19" s="9"/>
      <c r="L19" s="17">
        <v>0</v>
      </c>
      <c r="M19" s="9"/>
      <c r="N19" s="9">
        <v>8345819655</v>
      </c>
    </row>
    <row r="20" spans="1:15" ht="19.5" x14ac:dyDescent="0.5">
      <c r="A20" s="8" t="s">
        <v>118</v>
      </c>
      <c r="B20" s="12"/>
      <c r="C20" s="9"/>
      <c r="D20" s="9">
        <v>3339</v>
      </c>
      <c r="E20" s="9"/>
      <c r="F20" s="10">
        <v>0</v>
      </c>
      <c r="G20" s="9"/>
      <c r="H20" s="9">
        <v>3339</v>
      </c>
      <c r="I20" s="9"/>
      <c r="J20" s="9">
        <v>3339</v>
      </c>
      <c r="K20" s="9"/>
      <c r="L20" s="17">
        <v>0</v>
      </c>
      <c r="M20" s="9"/>
      <c r="N20" s="9">
        <v>3339</v>
      </c>
    </row>
    <row r="21" spans="1:15" ht="19.5" x14ac:dyDescent="0.5">
      <c r="A21" s="8" t="s">
        <v>118</v>
      </c>
      <c r="B21" s="12"/>
      <c r="C21" s="9"/>
      <c r="D21" s="9">
        <v>2499999990</v>
      </c>
      <c r="E21" s="9"/>
      <c r="F21" s="10">
        <v>-25386313</v>
      </c>
      <c r="G21" s="9"/>
      <c r="H21" s="9">
        <v>2525386303</v>
      </c>
      <c r="I21" s="9"/>
      <c r="J21" s="9">
        <v>6333333308</v>
      </c>
      <c r="K21" s="9"/>
      <c r="L21" s="17">
        <v>0</v>
      </c>
      <c r="M21" s="9"/>
      <c r="N21" s="9">
        <v>6333333308</v>
      </c>
    </row>
    <row r="22" spans="1:15" ht="19.5" x14ac:dyDescent="0.5">
      <c r="A22" s="8" t="s">
        <v>121</v>
      </c>
      <c r="B22" s="12"/>
      <c r="C22" s="9"/>
      <c r="D22" s="9">
        <v>7704918024</v>
      </c>
      <c r="E22" s="9"/>
      <c r="F22" s="10">
        <v>-17482796</v>
      </c>
      <c r="G22" s="9"/>
      <c r="H22" s="9">
        <v>7722400820</v>
      </c>
      <c r="I22" s="9"/>
      <c r="J22" s="9">
        <v>13278688508</v>
      </c>
      <c r="K22" s="9"/>
      <c r="L22" s="17">
        <v>0</v>
      </c>
      <c r="M22" s="9"/>
      <c r="N22" s="9">
        <v>13278688508</v>
      </c>
    </row>
    <row r="23" spans="1:15" ht="19.5" x14ac:dyDescent="0.5">
      <c r="A23" s="8" t="s">
        <v>121</v>
      </c>
      <c r="B23" s="12"/>
      <c r="C23" s="9"/>
      <c r="D23" s="9">
        <v>7204918009</v>
      </c>
      <c r="E23" s="9"/>
      <c r="F23" s="10">
        <v>-13093567</v>
      </c>
      <c r="G23" s="9"/>
      <c r="H23" s="9">
        <v>7218011576</v>
      </c>
      <c r="I23" s="9"/>
      <c r="J23" s="9">
        <v>10614754062</v>
      </c>
      <c r="K23" s="9"/>
      <c r="L23" s="17">
        <v>0</v>
      </c>
      <c r="M23" s="9"/>
      <c r="N23" s="9">
        <v>10614754062</v>
      </c>
    </row>
    <row r="24" spans="1:15" ht="19.5" x14ac:dyDescent="0.5">
      <c r="A24" s="8" t="s">
        <v>121</v>
      </c>
      <c r="B24" s="12"/>
      <c r="C24" s="9"/>
      <c r="D24" s="9">
        <v>2020491799</v>
      </c>
      <c r="E24" s="9"/>
      <c r="F24" s="10">
        <v>-3146483</v>
      </c>
      <c r="G24" s="9"/>
      <c r="H24" s="9">
        <v>2023638282</v>
      </c>
      <c r="I24" s="9"/>
      <c r="J24" s="9">
        <v>2786885240</v>
      </c>
      <c r="K24" s="9"/>
      <c r="L24" s="17">
        <v>0</v>
      </c>
      <c r="M24" s="9"/>
      <c r="N24" s="9">
        <v>2786885240</v>
      </c>
    </row>
    <row r="25" spans="1:15" ht="19.5" x14ac:dyDescent="0.5">
      <c r="A25" s="8" t="s">
        <v>121</v>
      </c>
      <c r="B25" s="12"/>
      <c r="C25" s="9"/>
      <c r="D25" s="9">
        <v>36131147531</v>
      </c>
      <c r="E25" s="9"/>
      <c r="F25" s="10">
        <v>-52355979</v>
      </c>
      <c r="G25" s="9"/>
      <c r="H25" s="9">
        <v>36183503510</v>
      </c>
      <c r="I25" s="9"/>
      <c r="J25" s="9">
        <v>48590163921</v>
      </c>
      <c r="K25" s="9"/>
      <c r="L25" s="17">
        <v>0</v>
      </c>
      <c r="M25" s="9"/>
      <c r="N25" s="9">
        <v>48590163921</v>
      </c>
    </row>
    <row r="26" spans="1:15" ht="19.5" x14ac:dyDescent="0.5">
      <c r="A26" s="8" t="s">
        <v>121</v>
      </c>
      <c r="B26" s="12"/>
      <c r="C26" s="9"/>
      <c r="D26" s="9">
        <v>31879508179</v>
      </c>
      <c r="E26" s="9"/>
      <c r="F26" s="10">
        <v>-13862286</v>
      </c>
      <c r="G26" s="9"/>
      <c r="H26" s="9">
        <v>31893370465</v>
      </c>
      <c r="I26" s="9"/>
      <c r="J26" s="9">
        <v>36269672111</v>
      </c>
      <c r="K26" s="9"/>
      <c r="L26" s="17">
        <v>0</v>
      </c>
      <c r="M26" s="9"/>
      <c r="N26" s="9">
        <v>36269672111</v>
      </c>
    </row>
    <row r="27" spans="1:15" ht="19.5" x14ac:dyDescent="0.5">
      <c r="A27" s="8" t="s">
        <v>111</v>
      </c>
      <c r="B27" s="12"/>
      <c r="C27" s="9"/>
      <c r="D27" s="9">
        <v>2218579216</v>
      </c>
      <c r="E27" s="9"/>
      <c r="F27" s="125">
        <v>5261166</v>
      </c>
      <c r="G27" s="9"/>
      <c r="H27" s="9">
        <v>2213318050</v>
      </c>
      <c r="I27" s="9"/>
      <c r="J27" s="9">
        <v>2218579216</v>
      </c>
      <c r="K27" s="9"/>
      <c r="L27" s="17">
        <v>5261166</v>
      </c>
      <c r="M27" s="9"/>
      <c r="N27" s="9">
        <v>2213318050</v>
      </c>
    </row>
    <row r="28" spans="1:15" ht="19.5" x14ac:dyDescent="0.5">
      <c r="A28" s="8" t="s">
        <v>109</v>
      </c>
      <c r="B28" s="12"/>
      <c r="C28" s="9"/>
      <c r="D28" s="9">
        <v>3498087420</v>
      </c>
      <c r="E28" s="9"/>
      <c r="F28" s="122">
        <v>30741902</v>
      </c>
      <c r="G28" s="9"/>
      <c r="H28" s="9">
        <v>3467345518</v>
      </c>
      <c r="I28" s="9"/>
      <c r="J28" s="9">
        <v>3498087420</v>
      </c>
      <c r="K28" s="9"/>
      <c r="L28" s="9">
        <v>30741902</v>
      </c>
      <c r="M28" s="9"/>
      <c r="N28" s="9">
        <v>3467345518</v>
      </c>
    </row>
    <row r="29" spans="1:15" ht="19.5" x14ac:dyDescent="0.5">
      <c r="A29" s="8" t="s">
        <v>109</v>
      </c>
      <c r="B29" s="12"/>
      <c r="C29" s="9"/>
      <c r="D29" s="9">
        <v>3823770480</v>
      </c>
      <c r="E29" s="9"/>
      <c r="F29" s="125">
        <v>49498647</v>
      </c>
      <c r="G29" s="9"/>
      <c r="H29" s="9">
        <v>3774271833</v>
      </c>
      <c r="I29" s="9"/>
      <c r="J29" s="9">
        <v>3823770480</v>
      </c>
      <c r="K29" s="9"/>
      <c r="L29" s="9">
        <v>49498647</v>
      </c>
      <c r="M29" s="9"/>
      <c r="N29" s="9">
        <v>3774271833</v>
      </c>
    </row>
    <row r="30" spans="1:15" ht="19.5" x14ac:dyDescent="0.5">
      <c r="A30" s="8" t="s">
        <v>109</v>
      </c>
      <c r="B30" s="12"/>
      <c r="C30" s="9"/>
      <c r="D30" s="9">
        <v>3301672128</v>
      </c>
      <c r="E30" s="9"/>
      <c r="F30" s="125">
        <v>50630969</v>
      </c>
      <c r="G30" s="9"/>
      <c r="H30" s="9">
        <v>3251041159</v>
      </c>
      <c r="I30" s="9"/>
      <c r="J30" s="9">
        <v>3301672128</v>
      </c>
      <c r="K30" s="9"/>
      <c r="L30" s="9">
        <v>50630969</v>
      </c>
      <c r="M30" s="9"/>
      <c r="N30" s="9">
        <v>3251041159</v>
      </c>
    </row>
    <row r="31" spans="1:15" s="102" customFormat="1" ht="21.75" thickBot="1" x14ac:dyDescent="0.6">
      <c r="A31" s="8"/>
      <c r="B31" s="6"/>
      <c r="C31" s="97"/>
      <c r="D31" s="99">
        <f>SUM(D8:D30)</f>
        <v>110026750558</v>
      </c>
      <c r="E31" s="98"/>
      <c r="F31" s="99">
        <f>SUM(F17:F30)</f>
        <v>-77717244</v>
      </c>
      <c r="G31" s="98"/>
      <c r="H31" s="99">
        <f>SUM(H8:H30)</f>
        <v>110104467802</v>
      </c>
      <c r="I31" s="98"/>
      <c r="J31" s="99">
        <f>SUM(J8:J30)</f>
        <v>188536859316</v>
      </c>
      <c r="K31" s="98"/>
      <c r="L31" s="99">
        <f>SUM(L13:L30)</f>
        <v>137122592</v>
      </c>
      <c r="M31" s="98"/>
      <c r="N31" s="99">
        <f>SUM(N8:N30)</f>
        <v>188399736724</v>
      </c>
      <c r="O31" s="126"/>
    </row>
    <row r="32" spans="1:15" ht="19.5" thickTop="1" x14ac:dyDescent="0.45"/>
  </sheetData>
  <sheetProtection algorithmName="SHA-512" hashValue="xCMxAdv8N4F4MdylpxlQe3G4f9hr60tK69olKn+rbshI7i/o8jdCIRFWLXUS+PIjT+knuO6eNzayjFuxZTwEMg==" saltValue="Z7R9NKVndrD+sQOdibwOIw==" spinCount="100000" sheet="1" objects="1" scenarios="1" selectLockedCells="1" autoFilter="0" selectUnlockedCells="1"/>
  <mergeCells count="7">
    <mergeCell ref="A2:N2"/>
    <mergeCell ref="A3:N3"/>
    <mergeCell ref="A4:N4"/>
    <mergeCell ref="A5:B5"/>
    <mergeCell ref="A6:B6"/>
    <mergeCell ref="D6:H6"/>
    <mergeCell ref="J6:N6"/>
  </mergeCells>
  <pageMargins left="0.7" right="0.7" top="0.75" bottom="0.75" header="0.3" footer="0.3"/>
  <pageSetup paperSize="9" scale="6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R36"/>
  <sheetViews>
    <sheetView rightToLeft="1" view="pageBreakPreview" zoomScale="98" zoomScaleNormal="100" zoomScaleSheetLayoutView="98" workbookViewId="0">
      <selection activeCell="B20" sqref="B20"/>
    </sheetView>
  </sheetViews>
  <sheetFormatPr defaultRowHeight="18.75" x14ac:dyDescent="0.45"/>
  <cols>
    <col min="1" max="1" width="30.85546875" style="4" bestFit="1" customWidth="1"/>
    <col min="2" max="2" width="0.7109375" style="83" customWidth="1"/>
    <col min="3" max="3" width="11.7109375" style="83" customWidth="1"/>
    <col min="4" max="4" width="0.5703125" style="83" customWidth="1"/>
    <col min="5" max="5" width="18.85546875" style="158" customWidth="1"/>
    <col min="6" max="6" width="0.7109375" style="158" customWidth="1"/>
    <col min="7" max="7" width="18.42578125" style="158" customWidth="1"/>
    <col min="8" max="8" width="0.5703125" style="158" customWidth="1"/>
    <col min="9" max="9" width="17.5703125" style="158" customWidth="1"/>
    <col min="10" max="10" width="0.85546875" style="83" customWidth="1"/>
    <col min="11" max="11" width="11.5703125" style="83" customWidth="1"/>
    <col min="12" max="12" width="0.42578125" style="83" customWidth="1"/>
    <col min="13" max="13" width="18.42578125" style="158" customWidth="1"/>
    <col min="14" max="14" width="0.42578125" style="158" customWidth="1"/>
    <col min="15" max="15" width="19.42578125" style="158" customWidth="1"/>
    <col min="16" max="16" width="0.5703125" style="158" customWidth="1"/>
    <col min="17" max="17" width="17.42578125" style="158" customWidth="1"/>
    <col min="18" max="18" width="0.5703125" style="14" customWidth="1"/>
    <col min="19" max="16384" width="9.140625" style="83"/>
  </cols>
  <sheetData>
    <row r="2" spans="1:18" ht="21" x14ac:dyDescent="0.55000000000000004">
      <c r="A2" s="231" t="s">
        <v>183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</row>
    <row r="3" spans="1:18" ht="21" x14ac:dyDescent="0.55000000000000004">
      <c r="A3" s="231" t="s">
        <v>132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</row>
    <row r="4" spans="1:18" ht="21" x14ac:dyDescent="0.55000000000000004">
      <c r="A4" s="231" t="s">
        <v>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</row>
    <row r="5" spans="1:18" ht="22.5" x14ac:dyDescent="0.45">
      <c r="A5" s="232" t="s">
        <v>192</v>
      </c>
      <c r="B5" s="232"/>
      <c r="C5" s="232"/>
      <c r="D5" s="232"/>
      <c r="E5" s="232"/>
      <c r="F5" s="12"/>
      <c r="G5" s="12"/>
      <c r="H5" s="142"/>
      <c r="I5" s="142"/>
      <c r="J5" s="12"/>
      <c r="K5" s="12"/>
      <c r="L5" s="12"/>
      <c r="M5" s="142"/>
      <c r="N5" s="142"/>
      <c r="O5" s="142"/>
      <c r="P5" s="142"/>
      <c r="Q5" s="142"/>
    </row>
    <row r="6" spans="1:18" ht="19.5" x14ac:dyDescent="0.45">
      <c r="A6" s="227" t="s">
        <v>3</v>
      </c>
      <c r="B6" s="12"/>
      <c r="C6" s="226" t="s">
        <v>134</v>
      </c>
      <c r="D6" s="226" t="s">
        <v>134</v>
      </c>
      <c r="E6" s="226" t="s">
        <v>134</v>
      </c>
      <c r="F6" s="226" t="s">
        <v>134</v>
      </c>
      <c r="G6" s="226" t="s">
        <v>134</v>
      </c>
      <c r="H6" s="254" t="s">
        <v>134</v>
      </c>
      <c r="I6" s="226" t="s">
        <v>134</v>
      </c>
      <c r="J6" s="85"/>
      <c r="K6" s="226" t="s">
        <v>135</v>
      </c>
      <c r="L6" s="226" t="s">
        <v>135</v>
      </c>
      <c r="M6" s="226" t="s">
        <v>135</v>
      </c>
      <c r="N6" s="226" t="s">
        <v>135</v>
      </c>
      <c r="O6" s="226" t="s">
        <v>135</v>
      </c>
      <c r="P6" s="254" t="s">
        <v>135</v>
      </c>
      <c r="Q6" s="226" t="s">
        <v>135</v>
      </c>
    </row>
    <row r="7" spans="1:18" s="89" customFormat="1" ht="39" x14ac:dyDescent="0.45">
      <c r="A7" s="226" t="s">
        <v>3</v>
      </c>
      <c r="B7" s="88"/>
      <c r="C7" s="90" t="s">
        <v>7</v>
      </c>
      <c r="D7" s="88"/>
      <c r="E7" s="143" t="s">
        <v>149</v>
      </c>
      <c r="F7" s="144"/>
      <c r="G7" s="143" t="s">
        <v>150</v>
      </c>
      <c r="H7" s="144"/>
      <c r="I7" s="143" t="s">
        <v>151</v>
      </c>
      <c r="J7" s="145"/>
      <c r="K7" s="90" t="s">
        <v>7</v>
      </c>
      <c r="L7" s="88"/>
      <c r="M7" s="143" t="s">
        <v>149</v>
      </c>
      <c r="N7" s="146"/>
      <c r="O7" s="143" t="s">
        <v>150</v>
      </c>
      <c r="P7" s="144"/>
      <c r="Q7" s="143" t="s">
        <v>151</v>
      </c>
      <c r="R7" s="147"/>
    </row>
    <row r="8" spans="1:18" s="152" customFormat="1" ht="19.5" x14ac:dyDescent="0.25">
      <c r="A8" s="140" t="s">
        <v>21</v>
      </c>
      <c r="B8" s="94"/>
      <c r="C8" s="148">
        <v>32085561</v>
      </c>
      <c r="D8" s="94"/>
      <c r="E8" s="149">
        <v>63087621482</v>
      </c>
      <c r="F8" s="150"/>
      <c r="G8" s="149">
        <v>61939414013</v>
      </c>
      <c r="H8" s="150"/>
      <c r="I8" s="149">
        <v>1148207469</v>
      </c>
      <c r="J8" s="94"/>
      <c r="K8" s="148">
        <v>32085561</v>
      </c>
      <c r="L8" s="94"/>
      <c r="M8" s="149">
        <v>63087621482</v>
      </c>
      <c r="N8" s="150"/>
      <c r="O8" s="149">
        <v>59770577683</v>
      </c>
      <c r="P8" s="150"/>
      <c r="Q8" s="149">
        <v>3317043799</v>
      </c>
      <c r="R8" s="151"/>
    </row>
    <row r="9" spans="1:18" s="152" customFormat="1" ht="19.5" x14ac:dyDescent="0.25">
      <c r="A9" s="140" t="s">
        <v>30</v>
      </c>
      <c r="B9" s="153"/>
      <c r="C9" s="148">
        <v>10210000</v>
      </c>
      <c r="D9" s="153"/>
      <c r="E9" s="149">
        <v>70537290975</v>
      </c>
      <c r="F9" s="149"/>
      <c r="G9" s="149">
        <v>77849380187</v>
      </c>
      <c r="H9" s="149"/>
      <c r="I9" s="149">
        <v>-7312089212</v>
      </c>
      <c r="J9" s="153"/>
      <c r="K9" s="148">
        <v>10210000</v>
      </c>
      <c r="L9" s="153"/>
      <c r="M9" s="149">
        <v>70537290975</v>
      </c>
      <c r="N9" s="149"/>
      <c r="O9" s="149">
        <v>56754608776</v>
      </c>
      <c r="P9" s="149"/>
      <c r="Q9" s="149">
        <v>13782682199</v>
      </c>
      <c r="R9" s="151"/>
    </row>
    <row r="10" spans="1:18" s="152" customFormat="1" ht="19.5" x14ac:dyDescent="0.25">
      <c r="A10" s="141" t="s">
        <v>22</v>
      </c>
      <c r="B10" s="94"/>
      <c r="C10" s="125">
        <v>218115</v>
      </c>
      <c r="D10" s="94"/>
      <c r="E10" s="150">
        <v>4188908608</v>
      </c>
      <c r="F10" s="150"/>
      <c r="G10" s="150">
        <v>4704933581</v>
      </c>
      <c r="H10" s="150"/>
      <c r="I10" s="150">
        <v>-516024972</v>
      </c>
      <c r="J10" s="94"/>
      <c r="K10" s="125">
        <v>218115</v>
      </c>
      <c r="L10" s="94"/>
      <c r="M10" s="150">
        <v>4188908608</v>
      </c>
      <c r="N10" s="150"/>
      <c r="O10" s="150">
        <v>4754801541</v>
      </c>
      <c r="P10" s="150"/>
      <c r="Q10" s="150">
        <v>-565892932</v>
      </c>
      <c r="R10" s="151"/>
    </row>
    <row r="11" spans="1:18" s="152" customFormat="1" ht="19.5" x14ac:dyDescent="0.25">
      <c r="A11" s="141" t="s">
        <v>24</v>
      </c>
      <c r="B11" s="94"/>
      <c r="C11" s="125">
        <v>2500000</v>
      </c>
      <c r="D11" s="94"/>
      <c r="E11" s="150">
        <v>24970312500</v>
      </c>
      <c r="F11" s="150"/>
      <c r="G11" s="150">
        <v>24970312500</v>
      </c>
      <c r="H11" s="150"/>
      <c r="I11" s="150" t="s">
        <v>168</v>
      </c>
      <c r="J11" s="94"/>
      <c r="K11" s="125">
        <v>2500000</v>
      </c>
      <c r="L11" s="94"/>
      <c r="M11" s="150">
        <v>24970312500</v>
      </c>
      <c r="N11" s="150"/>
      <c r="O11" s="150">
        <v>25029000000</v>
      </c>
      <c r="P11" s="150"/>
      <c r="Q11" s="150">
        <v>-58687500</v>
      </c>
      <c r="R11" s="151"/>
    </row>
    <row r="12" spans="1:18" s="152" customFormat="1" ht="19.5" x14ac:dyDescent="0.25">
      <c r="A12" s="141" t="s">
        <v>29</v>
      </c>
      <c r="B12" s="94"/>
      <c r="C12" s="125">
        <v>15000000</v>
      </c>
      <c r="D12" s="94"/>
      <c r="E12" s="150">
        <v>62729525250</v>
      </c>
      <c r="F12" s="150"/>
      <c r="G12" s="150">
        <v>61849791000</v>
      </c>
      <c r="H12" s="150"/>
      <c r="I12" s="150">
        <v>879734250</v>
      </c>
      <c r="J12" s="94"/>
      <c r="K12" s="125">
        <v>15000000</v>
      </c>
      <c r="L12" s="94"/>
      <c r="M12" s="150">
        <v>62729525250</v>
      </c>
      <c r="N12" s="150"/>
      <c r="O12" s="150">
        <v>60164876250</v>
      </c>
      <c r="P12" s="150"/>
      <c r="Q12" s="150">
        <v>2564649000</v>
      </c>
      <c r="R12" s="151"/>
    </row>
    <row r="13" spans="1:18" s="152" customFormat="1" ht="19.5" x14ac:dyDescent="0.25">
      <c r="A13" s="141" t="s">
        <v>17</v>
      </c>
      <c r="B13" s="94"/>
      <c r="C13" s="125">
        <v>20000000</v>
      </c>
      <c r="D13" s="94"/>
      <c r="E13" s="150">
        <v>67476114000</v>
      </c>
      <c r="F13" s="150"/>
      <c r="G13" s="150">
        <v>66402540000</v>
      </c>
      <c r="H13" s="150"/>
      <c r="I13" s="150">
        <v>1073574000</v>
      </c>
      <c r="J13" s="94"/>
      <c r="K13" s="125">
        <v>20000000</v>
      </c>
      <c r="L13" s="94"/>
      <c r="M13" s="150">
        <v>67476114000</v>
      </c>
      <c r="N13" s="150"/>
      <c r="O13" s="150">
        <v>64374678000</v>
      </c>
      <c r="P13" s="150"/>
      <c r="Q13" s="150">
        <v>3101436000</v>
      </c>
      <c r="R13" s="151"/>
    </row>
    <row r="14" spans="1:18" s="152" customFormat="1" ht="19.5" x14ac:dyDescent="0.25">
      <c r="A14" s="141" t="s">
        <v>31</v>
      </c>
      <c r="B14" s="94"/>
      <c r="C14" s="125">
        <v>5717058</v>
      </c>
      <c r="D14" s="94"/>
      <c r="E14" s="150">
        <v>57518063071</v>
      </c>
      <c r="F14" s="150"/>
      <c r="G14" s="150">
        <v>56247325200</v>
      </c>
      <c r="H14" s="150"/>
      <c r="I14" s="150">
        <v>1270737871</v>
      </c>
      <c r="J14" s="94"/>
      <c r="K14" s="125">
        <v>5717058</v>
      </c>
      <c r="L14" s="94"/>
      <c r="M14" s="150">
        <v>57518063071</v>
      </c>
      <c r="N14" s="150"/>
      <c r="O14" s="150">
        <v>53861605200</v>
      </c>
      <c r="P14" s="150"/>
      <c r="Q14" s="150">
        <v>3656457871</v>
      </c>
      <c r="R14" s="151"/>
    </row>
    <row r="15" spans="1:18" s="152" customFormat="1" ht="19.5" x14ac:dyDescent="0.25">
      <c r="A15" s="141" t="s">
        <v>27</v>
      </c>
      <c r="B15" s="94"/>
      <c r="C15" s="125">
        <v>2500000</v>
      </c>
      <c r="D15" s="94"/>
      <c r="E15" s="150">
        <v>24972809531</v>
      </c>
      <c r="F15" s="150"/>
      <c r="G15" s="150">
        <v>24970312500</v>
      </c>
      <c r="H15" s="150"/>
      <c r="I15" s="150">
        <v>2497031</v>
      </c>
      <c r="J15" s="94"/>
      <c r="K15" s="125">
        <v>2500000</v>
      </c>
      <c r="L15" s="94"/>
      <c r="M15" s="150">
        <v>24972809531</v>
      </c>
      <c r="N15" s="150"/>
      <c r="O15" s="150">
        <v>25029000000</v>
      </c>
      <c r="P15" s="150"/>
      <c r="Q15" s="150">
        <v>-56190468</v>
      </c>
      <c r="R15" s="151"/>
    </row>
    <row r="16" spans="1:18" s="152" customFormat="1" ht="19.5" x14ac:dyDescent="0.25">
      <c r="A16" s="141" t="s">
        <v>26</v>
      </c>
      <c r="B16" s="94"/>
      <c r="C16" s="125">
        <v>4968071</v>
      </c>
      <c r="D16" s="94"/>
      <c r="E16" s="150">
        <v>74248041677</v>
      </c>
      <c r="F16" s="150"/>
      <c r="G16" s="150">
        <v>89207185776</v>
      </c>
      <c r="H16" s="150"/>
      <c r="I16" s="150">
        <v>-14959144098</v>
      </c>
      <c r="J16" s="94"/>
      <c r="K16" s="125">
        <v>4968071</v>
      </c>
      <c r="L16" s="94"/>
      <c r="M16" s="150">
        <v>74248041677</v>
      </c>
      <c r="N16" s="150"/>
      <c r="O16" s="150">
        <v>65504805075</v>
      </c>
      <c r="P16" s="150"/>
      <c r="Q16" s="150">
        <v>8743236602</v>
      </c>
      <c r="R16" s="151"/>
    </row>
    <row r="17" spans="1:18" s="152" customFormat="1" ht="19.5" x14ac:dyDescent="0.25">
      <c r="A17" s="141" t="s">
        <v>23</v>
      </c>
      <c r="B17" s="94"/>
      <c r="C17" s="125">
        <v>68564</v>
      </c>
      <c r="D17" s="94"/>
      <c r="E17" s="150">
        <v>475047628</v>
      </c>
      <c r="F17" s="150"/>
      <c r="G17" s="150">
        <v>537751758</v>
      </c>
      <c r="H17" s="150"/>
      <c r="I17" s="150">
        <v>-62704129</v>
      </c>
      <c r="J17" s="94"/>
      <c r="K17" s="125">
        <v>68564</v>
      </c>
      <c r="L17" s="94"/>
      <c r="M17" s="150">
        <v>475047628</v>
      </c>
      <c r="N17" s="150"/>
      <c r="O17" s="150">
        <v>498655424</v>
      </c>
      <c r="P17" s="150"/>
      <c r="Q17" s="150">
        <v>-23607795</v>
      </c>
      <c r="R17" s="151"/>
    </row>
    <row r="18" spans="1:18" s="152" customFormat="1" ht="19.5" x14ac:dyDescent="0.25">
      <c r="A18" s="141" t="s">
        <v>20</v>
      </c>
      <c r="B18" s="94"/>
      <c r="C18" s="125">
        <v>60450168</v>
      </c>
      <c r="D18" s="94"/>
      <c r="E18" s="150">
        <v>79319446140</v>
      </c>
      <c r="F18" s="150"/>
      <c r="G18" s="150">
        <v>80761617888</v>
      </c>
      <c r="H18" s="150"/>
      <c r="I18" s="150">
        <v>-1442171747</v>
      </c>
      <c r="J18" s="94"/>
      <c r="K18" s="125">
        <v>60450168</v>
      </c>
      <c r="L18" s="94"/>
      <c r="M18" s="150">
        <v>79319446140</v>
      </c>
      <c r="N18" s="150"/>
      <c r="O18" s="150">
        <v>80100622504</v>
      </c>
      <c r="P18" s="150"/>
      <c r="Q18" s="150">
        <v>-781176363</v>
      </c>
      <c r="R18" s="151"/>
    </row>
    <row r="19" spans="1:18" s="152" customFormat="1" ht="19.5" x14ac:dyDescent="0.25">
      <c r="A19" s="141" t="s">
        <v>15</v>
      </c>
      <c r="B19" s="94"/>
      <c r="C19" s="125">
        <v>14152500</v>
      </c>
      <c r="D19" s="94"/>
      <c r="E19" s="150">
        <v>58383414393</v>
      </c>
      <c r="F19" s="150"/>
      <c r="G19" s="150">
        <v>61408097308</v>
      </c>
      <c r="H19" s="150"/>
      <c r="I19" s="150">
        <v>-3024682914</v>
      </c>
      <c r="J19" s="94"/>
      <c r="K19" s="125">
        <v>14152500</v>
      </c>
      <c r="L19" s="94"/>
      <c r="M19" s="150">
        <v>58383414393</v>
      </c>
      <c r="N19" s="150"/>
      <c r="O19" s="150">
        <v>65164331439</v>
      </c>
      <c r="P19" s="150"/>
      <c r="Q19" s="150">
        <v>-6780917045</v>
      </c>
      <c r="R19" s="151"/>
    </row>
    <row r="20" spans="1:18" s="152" customFormat="1" ht="19.5" x14ac:dyDescent="0.25">
      <c r="A20" s="141" t="s">
        <v>19</v>
      </c>
      <c r="B20" s="94"/>
      <c r="C20" s="125">
        <v>21362500</v>
      </c>
      <c r="D20" s="94"/>
      <c r="E20" s="150">
        <v>64258299596</v>
      </c>
      <c r="F20" s="150"/>
      <c r="G20" s="150">
        <v>63854827126</v>
      </c>
      <c r="H20" s="150"/>
      <c r="I20" s="150">
        <v>403472470</v>
      </c>
      <c r="J20" s="94"/>
      <c r="K20" s="125">
        <v>21362500</v>
      </c>
      <c r="L20" s="94"/>
      <c r="M20" s="150">
        <v>64258299596</v>
      </c>
      <c r="N20" s="150"/>
      <c r="O20" s="150">
        <v>62071054104</v>
      </c>
      <c r="P20" s="150"/>
      <c r="Q20" s="150">
        <v>2187245492</v>
      </c>
      <c r="R20" s="151"/>
    </row>
    <row r="21" spans="1:18" s="152" customFormat="1" ht="19.5" x14ac:dyDescent="0.25">
      <c r="A21" s="141" t="s">
        <v>18</v>
      </c>
      <c r="B21" s="94"/>
      <c r="C21" s="125">
        <v>5000000</v>
      </c>
      <c r="D21" s="94"/>
      <c r="E21" s="150">
        <v>80264567250</v>
      </c>
      <c r="F21" s="150"/>
      <c r="G21" s="150">
        <v>78798343500</v>
      </c>
      <c r="H21" s="150"/>
      <c r="I21" s="150">
        <v>1466223750</v>
      </c>
      <c r="J21" s="94"/>
      <c r="K21" s="125">
        <v>5000000</v>
      </c>
      <c r="L21" s="94"/>
      <c r="M21" s="150">
        <v>80264567250</v>
      </c>
      <c r="N21" s="150"/>
      <c r="O21" s="150">
        <v>76029914250</v>
      </c>
      <c r="P21" s="150"/>
      <c r="Q21" s="150">
        <v>4234653000</v>
      </c>
      <c r="R21" s="151"/>
    </row>
    <row r="22" spans="1:18" s="152" customFormat="1" ht="19.5" x14ac:dyDescent="0.25">
      <c r="A22" s="141" t="s">
        <v>25</v>
      </c>
      <c r="B22" s="94"/>
      <c r="C22" s="125">
        <v>100260</v>
      </c>
      <c r="D22" s="94"/>
      <c r="E22" s="150">
        <v>29666052858</v>
      </c>
      <c r="F22" s="150"/>
      <c r="G22" s="150">
        <v>31859463507</v>
      </c>
      <c r="H22" s="150"/>
      <c r="I22" s="150">
        <v>-2193410648</v>
      </c>
      <c r="J22" s="94"/>
      <c r="K22" s="125">
        <v>100260</v>
      </c>
      <c r="L22" s="94"/>
      <c r="M22" s="150">
        <v>29666052858</v>
      </c>
      <c r="N22" s="150"/>
      <c r="O22" s="150">
        <v>29723333477</v>
      </c>
      <c r="P22" s="150"/>
      <c r="Q22" s="150">
        <v>-57280618</v>
      </c>
      <c r="R22" s="151"/>
    </row>
    <row r="23" spans="1:18" s="152" customFormat="1" ht="19.5" x14ac:dyDescent="0.25">
      <c r="A23" s="141" t="s">
        <v>65</v>
      </c>
      <c r="B23" s="94"/>
      <c r="C23" s="125">
        <v>1386965</v>
      </c>
      <c r="D23" s="94"/>
      <c r="E23" s="150">
        <v>1351948702326</v>
      </c>
      <c r="F23" s="150"/>
      <c r="G23" s="150">
        <v>1340122808637</v>
      </c>
      <c r="H23" s="150"/>
      <c r="I23" s="150">
        <v>11825893689</v>
      </c>
      <c r="J23" s="94"/>
      <c r="K23" s="125">
        <v>1386965</v>
      </c>
      <c r="L23" s="94"/>
      <c r="M23" s="150">
        <v>1351948702326</v>
      </c>
      <c r="N23" s="150"/>
      <c r="O23" s="150">
        <v>1316924480970</v>
      </c>
      <c r="P23" s="150"/>
      <c r="Q23" s="150">
        <v>35024221356</v>
      </c>
      <c r="R23" s="151"/>
    </row>
    <row r="24" spans="1:18" s="152" customFormat="1" ht="19.5" x14ac:dyDescent="0.25">
      <c r="A24" s="141" t="s">
        <v>67</v>
      </c>
      <c r="B24" s="94"/>
      <c r="C24" s="125">
        <v>2642469</v>
      </c>
      <c r="D24" s="94"/>
      <c r="E24" s="150">
        <v>2561805654400</v>
      </c>
      <c r="F24" s="150"/>
      <c r="G24" s="150">
        <v>2537235369995</v>
      </c>
      <c r="H24" s="150"/>
      <c r="I24" s="150">
        <v>24570284405</v>
      </c>
      <c r="J24" s="94"/>
      <c r="K24" s="125">
        <v>2642469</v>
      </c>
      <c r="L24" s="94"/>
      <c r="M24" s="150">
        <v>2561805654400</v>
      </c>
      <c r="N24" s="150"/>
      <c r="O24" s="150">
        <v>2510035639949</v>
      </c>
      <c r="P24" s="150"/>
      <c r="Q24" s="150">
        <v>51770014451</v>
      </c>
      <c r="R24" s="151"/>
    </row>
    <row r="25" spans="1:18" s="152" customFormat="1" ht="19.5" x14ac:dyDescent="0.25">
      <c r="A25" s="141" t="s">
        <v>62</v>
      </c>
      <c r="B25" s="94"/>
      <c r="C25" s="125">
        <v>3000</v>
      </c>
      <c r="D25" s="94"/>
      <c r="E25" s="150">
        <v>2798522675</v>
      </c>
      <c r="F25" s="150"/>
      <c r="G25" s="150">
        <v>2748101816</v>
      </c>
      <c r="H25" s="150"/>
      <c r="I25" s="150">
        <v>50420859</v>
      </c>
      <c r="J25" s="94"/>
      <c r="K25" s="125">
        <v>3000</v>
      </c>
      <c r="L25" s="94"/>
      <c r="M25" s="150">
        <v>2798522675</v>
      </c>
      <c r="N25" s="150"/>
      <c r="O25" s="150">
        <v>2657731625</v>
      </c>
      <c r="P25" s="150"/>
      <c r="Q25" s="150">
        <v>140791050</v>
      </c>
      <c r="R25" s="151"/>
    </row>
    <row r="26" spans="1:18" s="152" customFormat="1" ht="19.5" x14ac:dyDescent="0.25">
      <c r="A26" s="141" t="s">
        <v>88</v>
      </c>
      <c r="B26" s="94"/>
      <c r="C26" s="125">
        <v>3440000</v>
      </c>
      <c r="D26" s="94"/>
      <c r="E26" s="150">
        <v>3262121353319</v>
      </c>
      <c r="F26" s="150"/>
      <c r="G26" s="150">
        <v>3259480000000</v>
      </c>
      <c r="H26" s="150"/>
      <c r="I26" s="150">
        <v>2641353319</v>
      </c>
      <c r="J26" s="94"/>
      <c r="K26" s="125">
        <v>3440000</v>
      </c>
      <c r="L26" s="94"/>
      <c r="M26" s="150">
        <v>3262121353319</v>
      </c>
      <c r="N26" s="150"/>
      <c r="O26" s="150">
        <v>3259480000000</v>
      </c>
      <c r="P26" s="150"/>
      <c r="Q26" s="150">
        <v>2641353319</v>
      </c>
      <c r="R26" s="151"/>
    </row>
    <row r="27" spans="1:18" s="152" customFormat="1" ht="19.5" x14ac:dyDescent="0.25">
      <c r="A27" s="141" t="s">
        <v>82</v>
      </c>
      <c r="B27" s="94"/>
      <c r="C27" s="125">
        <v>1000</v>
      </c>
      <c r="D27" s="94"/>
      <c r="E27" s="150">
        <v>924552394</v>
      </c>
      <c r="F27" s="150"/>
      <c r="G27" s="150">
        <v>924552394</v>
      </c>
      <c r="H27" s="150"/>
      <c r="I27" s="150" t="s">
        <v>168</v>
      </c>
      <c r="J27" s="94"/>
      <c r="K27" s="125">
        <v>1000</v>
      </c>
      <c r="L27" s="94"/>
      <c r="M27" s="150">
        <v>924552394</v>
      </c>
      <c r="N27" s="150"/>
      <c r="O27" s="150">
        <v>924552394</v>
      </c>
      <c r="P27" s="150"/>
      <c r="Q27" s="150" t="s">
        <v>168</v>
      </c>
      <c r="R27" s="151"/>
    </row>
    <row r="28" spans="1:18" s="152" customFormat="1" ht="19.5" x14ac:dyDescent="0.25">
      <c r="A28" s="141" t="s">
        <v>76</v>
      </c>
      <c r="B28" s="94"/>
      <c r="C28" s="125">
        <v>205000</v>
      </c>
      <c r="D28" s="94"/>
      <c r="E28" s="150">
        <v>202099102897</v>
      </c>
      <c r="F28" s="150"/>
      <c r="G28" s="150">
        <v>199999053600</v>
      </c>
      <c r="H28" s="150"/>
      <c r="I28" s="150">
        <v>2100049297</v>
      </c>
      <c r="J28" s="94"/>
      <c r="K28" s="125">
        <v>205000</v>
      </c>
      <c r="L28" s="94"/>
      <c r="M28" s="150">
        <v>202099102897</v>
      </c>
      <c r="N28" s="150"/>
      <c r="O28" s="150">
        <v>197126159608</v>
      </c>
      <c r="P28" s="150"/>
      <c r="Q28" s="150">
        <v>4972943289</v>
      </c>
      <c r="R28" s="151"/>
    </row>
    <row r="29" spans="1:18" s="152" customFormat="1" ht="19.5" x14ac:dyDescent="0.25">
      <c r="A29" s="141" t="s">
        <v>58</v>
      </c>
      <c r="B29" s="94"/>
      <c r="C29" s="125">
        <v>71600</v>
      </c>
      <c r="D29" s="94"/>
      <c r="E29" s="150">
        <v>51372279086</v>
      </c>
      <c r="F29" s="150"/>
      <c r="G29" s="150">
        <v>51757417267</v>
      </c>
      <c r="H29" s="150"/>
      <c r="I29" s="150">
        <v>-385138180</v>
      </c>
      <c r="J29" s="94"/>
      <c r="K29" s="125">
        <v>71600</v>
      </c>
      <c r="L29" s="94"/>
      <c r="M29" s="150">
        <v>51372279086</v>
      </c>
      <c r="N29" s="150"/>
      <c r="O29" s="150">
        <v>50593412281</v>
      </c>
      <c r="P29" s="150"/>
      <c r="Q29" s="150">
        <v>778866805</v>
      </c>
      <c r="R29" s="151"/>
    </row>
    <row r="30" spans="1:18" s="152" customFormat="1" ht="19.5" x14ac:dyDescent="0.25">
      <c r="A30" s="141" t="s">
        <v>85</v>
      </c>
      <c r="B30" s="94"/>
      <c r="C30" s="125">
        <v>20000</v>
      </c>
      <c r="D30" s="94"/>
      <c r="E30" s="150">
        <v>19996375000</v>
      </c>
      <c r="F30" s="150"/>
      <c r="G30" s="150">
        <v>19996375000</v>
      </c>
      <c r="H30" s="150"/>
      <c r="I30" s="150" t="s">
        <v>168</v>
      </c>
      <c r="J30" s="94"/>
      <c r="K30" s="125">
        <v>20000</v>
      </c>
      <c r="L30" s="94"/>
      <c r="M30" s="150">
        <v>19996375000</v>
      </c>
      <c r="N30" s="150"/>
      <c r="O30" s="150">
        <v>19996375000</v>
      </c>
      <c r="P30" s="150"/>
      <c r="Q30" s="150" t="s">
        <v>168</v>
      </c>
      <c r="R30" s="151"/>
    </row>
    <row r="31" spans="1:18" s="152" customFormat="1" ht="19.5" x14ac:dyDescent="0.25">
      <c r="A31" s="141" t="s">
        <v>73</v>
      </c>
      <c r="B31" s="94"/>
      <c r="C31" s="125">
        <v>2100000</v>
      </c>
      <c r="D31" s="94"/>
      <c r="E31" s="150">
        <v>2053131702418</v>
      </c>
      <c r="F31" s="150"/>
      <c r="G31" s="150">
        <v>2043601530075</v>
      </c>
      <c r="H31" s="150"/>
      <c r="I31" s="150">
        <v>9530172343</v>
      </c>
      <c r="J31" s="94"/>
      <c r="K31" s="125">
        <v>2100000</v>
      </c>
      <c r="L31" s="94"/>
      <c r="M31" s="150">
        <v>2053131702418</v>
      </c>
      <c r="N31" s="150"/>
      <c r="O31" s="150">
        <v>2027864882859</v>
      </c>
      <c r="P31" s="150"/>
      <c r="Q31" s="150">
        <v>25266819559</v>
      </c>
      <c r="R31" s="151"/>
    </row>
    <row r="32" spans="1:18" s="152" customFormat="1" ht="19.5" x14ac:dyDescent="0.25">
      <c r="A32" s="141" t="s">
        <v>79</v>
      </c>
      <c r="B32" s="94"/>
      <c r="C32" s="125">
        <v>500</v>
      </c>
      <c r="D32" s="94"/>
      <c r="E32" s="150">
        <v>499909375</v>
      </c>
      <c r="F32" s="150"/>
      <c r="G32" s="150">
        <v>441644804</v>
      </c>
      <c r="H32" s="150"/>
      <c r="I32" s="150">
        <v>58264571</v>
      </c>
      <c r="J32" s="94"/>
      <c r="K32" s="125">
        <v>500</v>
      </c>
      <c r="L32" s="94"/>
      <c r="M32" s="150">
        <v>499909375</v>
      </c>
      <c r="N32" s="150"/>
      <c r="O32" s="150">
        <v>499910429</v>
      </c>
      <c r="P32" s="150"/>
      <c r="Q32" s="150">
        <v>-1054</v>
      </c>
      <c r="R32" s="151"/>
    </row>
    <row r="33" spans="1:18" s="152" customFormat="1" ht="19.5" x14ac:dyDescent="0.25">
      <c r="A33" s="141" t="s">
        <v>70</v>
      </c>
      <c r="B33" s="94"/>
      <c r="C33" s="125">
        <v>1500000</v>
      </c>
      <c r="D33" s="94"/>
      <c r="E33" s="150">
        <v>1499728125000</v>
      </c>
      <c r="F33" s="150"/>
      <c r="G33" s="150">
        <v>1499728125000</v>
      </c>
      <c r="H33" s="150"/>
      <c r="I33" s="150" t="s">
        <v>168</v>
      </c>
      <c r="J33" s="94"/>
      <c r="K33" s="125">
        <v>1500000</v>
      </c>
      <c r="L33" s="94"/>
      <c r="M33" s="150">
        <v>1499728125000</v>
      </c>
      <c r="N33" s="150"/>
      <c r="O33" s="150">
        <v>1499848125000</v>
      </c>
      <c r="P33" s="150"/>
      <c r="Q33" s="150">
        <v>-120000000</v>
      </c>
      <c r="R33" s="151"/>
    </row>
    <row r="34" spans="1:18" s="152" customFormat="1" ht="19.5" x14ac:dyDescent="0.25">
      <c r="A34" s="141" t="s">
        <v>91</v>
      </c>
      <c r="B34" s="94"/>
      <c r="C34" s="125">
        <v>500000</v>
      </c>
      <c r="D34" s="94"/>
      <c r="E34" s="150">
        <v>499909375000</v>
      </c>
      <c r="F34" s="150"/>
      <c r="G34" s="150">
        <v>500000000000</v>
      </c>
      <c r="H34" s="150"/>
      <c r="I34" s="150">
        <v>-90625000</v>
      </c>
      <c r="J34" s="94"/>
      <c r="K34" s="125">
        <v>500000</v>
      </c>
      <c r="L34" s="94"/>
      <c r="M34" s="150">
        <v>499909375000</v>
      </c>
      <c r="N34" s="150"/>
      <c r="O34" s="150">
        <v>500000000000</v>
      </c>
      <c r="P34" s="150"/>
      <c r="Q34" s="150">
        <v>-90625000</v>
      </c>
    </row>
    <row r="35" spans="1:18" s="157" customFormat="1" ht="21.75" thickBot="1" x14ac:dyDescent="0.3">
      <c r="A35" s="141"/>
      <c r="B35" s="154"/>
      <c r="C35" s="155"/>
      <c r="D35" s="155"/>
      <c r="E35" s="156">
        <f>SUM(E8:E34)</f>
        <v>12268431168849</v>
      </c>
      <c r="F35" s="155"/>
      <c r="G35" s="156">
        <f>SUM(G8:G34)</f>
        <v>12241396274432</v>
      </c>
      <c r="H35" s="155"/>
      <c r="I35" s="156">
        <f>SUM(I8:I34)</f>
        <v>27034894424</v>
      </c>
      <c r="J35" s="155"/>
      <c r="K35" s="155"/>
      <c r="L35" s="155"/>
      <c r="M35" s="156">
        <f>SUM(M8:M34)</f>
        <v>12268431168849</v>
      </c>
      <c r="N35" s="155"/>
      <c r="O35" s="156">
        <f>SUM(O8:O34)</f>
        <v>12114783133838</v>
      </c>
      <c r="P35" s="155"/>
      <c r="Q35" s="156">
        <f>SUM(Q8:Q34)</f>
        <v>153648035017</v>
      </c>
      <c r="R35" s="155"/>
    </row>
    <row r="36" spans="1:18" ht="19.5" thickTop="1" x14ac:dyDescent="0.45"/>
  </sheetData>
  <sheetProtection algorithmName="SHA-512" hashValue="+8n3J0hsxyuQsW9iEVqxBP4AY4djjlE4e+zMy62gzWNuV/u5NWPGTj2Pb45V5cLnLxajE0WWuy7ggiHmtmu8mQ==" saltValue="xwxrJZRRbz1fE+JwKidFrg==" spinCount="100000" sheet="1" objects="1" scenarios="1" selectLockedCells="1" autoFilter="0" selectUnlockedCells="1"/>
  <mergeCells count="7">
    <mergeCell ref="K6:Q6"/>
    <mergeCell ref="A6:A7"/>
    <mergeCell ref="C6:I6"/>
    <mergeCell ref="A2:Q2"/>
    <mergeCell ref="A3:Q3"/>
    <mergeCell ref="A4:Q4"/>
    <mergeCell ref="A5:E5"/>
  </mergeCells>
  <pageMargins left="0.7" right="0.7" top="0.75" bottom="0.75" header="0.3" footer="0.3"/>
  <pageSetup paperSize="9" scale="5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R15"/>
  <sheetViews>
    <sheetView rightToLeft="1" view="pageBreakPreview" zoomScale="80" zoomScaleNormal="100" zoomScaleSheetLayoutView="80" workbookViewId="0">
      <selection activeCell="B20" sqref="B20"/>
    </sheetView>
  </sheetViews>
  <sheetFormatPr defaultRowHeight="18.75" x14ac:dyDescent="0.45"/>
  <cols>
    <col min="1" max="1" width="31.28515625" style="4" bestFit="1" customWidth="1"/>
    <col min="2" max="2" width="0.7109375" style="83" customWidth="1"/>
    <col min="3" max="3" width="11.7109375" style="83" customWidth="1"/>
    <col min="4" max="4" width="0.5703125" style="83" customWidth="1"/>
    <col min="5" max="5" width="18.85546875" style="158" customWidth="1"/>
    <col min="6" max="6" width="0.7109375" style="158" customWidth="1"/>
    <col min="7" max="7" width="18.42578125" style="158" customWidth="1"/>
    <col min="8" max="8" width="0.5703125" style="158" customWidth="1"/>
    <col min="9" max="9" width="17.5703125" style="158" customWidth="1"/>
    <col min="10" max="10" width="0.85546875" style="83" customWidth="1"/>
    <col min="11" max="11" width="11.5703125" style="83" customWidth="1"/>
    <col min="12" max="12" width="0.42578125" style="83" customWidth="1"/>
    <col min="13" max="13" width="18.42578125" style="158" customWidth="1"/>
    <col min="14" max="14" width="0.42578125" style="158" customWidth="1"/>
    <col min="15" max="15" width="19.42578125" style="158" customWidth="1"/>
    <col min="16" max="16" width="0.5703125" style="158" customWidth="1"/>
    <col min="17" max="17" width="17.42578125" style="158" customWidth="1"/>
    <col min="18" max="18" width="0.5703125" style="14" customWidth="1"/>
    <col min="19" max="16384" width="9.140625" style="83"/>
  </cols>
  <sheetData>
    <row r="2" spans="1:18" ht="21" x14ac:dyDescent="0.55000000000000004">
      <c r="A2" s="231" t="s">
        <v>183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</row>
    <row r="3" spans="1:18" ht="21" x14ac:dyDescent="0.55000000000000004">
      <c r="A3" s="231" t="s">
        <v>132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</row>
    <row r="4" spans="1:18" ht="21" x14ac:dyDescent="0.55000000000000004">
      <c r="A4" s="231" t="s">
        <v>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</row>
    <row r="5" spans="1:18" ht="22.5" x14ac:dyDescent="0.45">
      <c r="A5" s="232" t="s">
        <v>193</v>
      </c>
      <c r="B5" s="232"/>
      <c r="C5" s="232"/>
      <c r="D5" s="232"/>
      <c r="E5" s="232"/>
      <c r="F5" s="12"/>
      <c r="G5" s="12"/>
      <c r="H5" s="142"/>
      <c r="I5" s="142"/>
      <c r="J5" s="12"/>
      <c r="K5" s="12"/>
      <c r="L5" s="12"/>
      <c r="M5" s="142"/>
      <c r="N5" s="142"/>
      <c r="O5" s="142"/>
      <c r="P5" s="142"/>
      <c r="Q5" s="142"/>
    </row>
    <row r="6" spans="1:18" ht="19.5" x14ac:dyDescent="0.45">
      <c r="A6" s="227" t="s">
        <v>3</v>
      </c>
      <c r="B6" s="12"/>
      <c r="C6" s="226" t="s">
        <v>134</v>
      </c>
      <c r="D6" s="226" t="s">
        <v>134</v>
      </c>
      <c r="E6" s="226" t="s">
        <v>134</v>
      </c>
      <c r="F6" s="226" t="s">
        <v>134</v>
      </c>
      <c r="G6" s="226" t="s">
        <v>134</v>
      </c>
      <c r="H6" s="254" t="s">
        <v>134</v>
      </c>
      <c r="I6" s="226" t="s">
        <v>134</v>
      </c>
      <c r="J6" s="85"/>
      <c r="K6" s="226" t="s">
        <v>135</v>
      </c>
      <c r="L6" s="226" t="s">
        <v>135</v>
      </c>
      <c r="M6" s="226" t="s">
        <v>135</v>
      </c>
      <c r="N6" s="226" t="s">
        <v>135</v>
      </c>
      <c r="O6" s="226" t="s">
        <v>135</v>
      </c>
      <c r="P6" s="254" t="s">
        <v>135</v>
      </c>
      <c r="Q6" s="226" t="s">
        <v>135</v>
      </c>
    </row>
    <row r="7" spans="1:18" s="89" customFormat="1" ht="39" x14ac:dyDescent="0.45">
      <c r="A7" s="226" t="s">
        <v>3</v>
      </c>
      <c r="B7" s="88"/>
      <c r="C7" s="195" t="s">
        <v>7</v>
      </c>
      <c r="D7" s="88"/>
      <c r="E7" s="143" t="s">
        <v>149</v>
      </c>
      <c r="F7" s="144"/>
      <c r="G7" s="143" t="s">
        <v>150</v>
      </c>
      <c r="H7" s="144"/>
      <c r="I7" s="143" t="s">
        <v>152</v>
      </c>
      <c r="J7" s="145"/>
      <c r="K7" s="195" t="s">
        <v>7</v>
      </c>
      <c r="L7" s="88"/>
      <c r="M7" s="143" t="s">
        <v>149</v>
      </c>
      <c r="N7" s="146"/>
      <c r="O7" s="143" t="s">
        <v>150</v>
      </c>
      <c r="P7" s="144"/>
      <c r="Q7" s="143" t="s">
        <v>152</v>
      </c>
      <c r="R7" s="147"/>
    </row>
    <row r="8" spans="1:18" s="152" customFormat="1" ht="19.5" x14ac:dyDescent="0.25">
      <c r="A8" s="140" t="s">
        <v>28</v>
      </c>
      <c r="B8" s="94"/>
      <c r="C8" s="148">
        <v>7000000</v>
      </c>
      <c r="D8" s="94"/>
      <c r="E8" s="149">
        <v>94595510834</v>
      </c>
      <c r="F8" s="150"/>
      <c r="G8" s="149">
        <v>90597717000</v>
      </c>
      <c r="H8" s="150"/>
      <c r="I8" s="149">
        <v>3997793834</v>
      </c>
      <c r="J8" s="94"/>
      <c r="K8" s="148">
        <v>7000000</v>
      </c>
      <c r="L8" s="94"/>
      <c r="M8" s="149">
        <v>94595510834</v>
      </c>
      <c r="N8" s="150"/>
      <c r="O8" s="149">
        <v>90597717000</v>
      </c>
      <c r="P8" s="150"/>
      <c r="Q8" s="149">
        <v>3997793834</v>
      </c>
      <c r="R8" s="151"/>
    </row>
    <row r="9" spans="1:18" s="152" customFormat="1" ht="19.5" x14ac:dyDescent="0.25">
      <c r="A9" s="140" t="s">
        <v>30</v>
      </c>
      <c r="B9" s="153"/>
      <c r="C9" s="148">
        <v>3410691</v>
      </c>
      <c r="D9" s="153"/>
      <c r="E9" s="149">
        <v>26794687735</v>
      </c>
      <c r="F9" s="149"/>
      <c r="G9" s="149">
        <v>18959102216</v>
      </c>
      <c r="H9" s="149"/>
      <c r="I9" s="149">
        <v>7835585519</v>
      </c>
      <c r="J9" s="153"/>
      <c r="K9" s="148">
        <v>3410691</v>
      </c>
      <c r="L9" s="153"/>
      <c r="M9" s="149">
        <v>26794687735</v>
      </c>
      <c r="N9" s="149"/>
      <c r="O9" s="149">
        <v>18959102216</v>
      </c>
      <c r="P9" s="149"/>
      <c r="Q9" s="149">
        <v>7835585519</v>
      </c>
      <c r="R9" s="151"/>
    </row>
    <row r="10" spans="1:18" s="152" customFormat="1" ht="19.5" x14ac:dyDescent="0.25">
      <c r="A10" s="141" t="s">
        <v>26</v>
      </c>
      <c r="B10" s="94"/>
      <c r="C10" s="125">
        <v>907358</v>
      </c>
      <c r="D10" s="94"/>
      <c r="E10" s="150">
        <v>14494363892</v>
      </c>
      <c r="F10" s="150"/>
      <c r="G10" s="150">
        <v>11963659308</v>
      </c>
      <c r="H10" s="150"/>
      <c r="I10" s="150">
        <v>2530704584</v>
      </c>
      <c r="J10" s="94"/>
      <c r="K10" s="125">
        <v>907358</v>
      </c>
      <c r="L10" s="94"/>
      <c r="M10" s="150">
        <v>14494363892</v>
      </c>
      <c r="N10" s="150"/>
      <c r="O10" s="150">
        <v>11963659308</v>
      </c>
      <c r="P10" s="150"/>
      <c r="Q10" s="150">
        <v>2530704584</v>
      </c>
      <c r="R10" s="151"/>
    </row>
    <row r="11" spans="1:18" s="152" customFormat="1" ht="19.5" x14ac:dyDescent="0.25">
      <c r="A11" s="141" t="s">
        <v>23</v>
      </c>
      <c r="B11" s="94"/>
      <c r="C11" s="125">
        <v>1</v>
      </c>
      <c r="D11" s="94"/>
      <c r="E11" s="150">
        <v>1</v>
      </c>
      <c r="F11" s="150"/>
      <c r="G11" s="150">
        <v>7273</v>
      </c>
      <c r="H11" s="150"/>
      <c r="I11" s="150">
        <v>-7272</v>
      </c>
      <c r="J11" s="94"/>
      <c r="K11" s="125">
        <v>1</v>
      </c>
      <c r="L11" s="94"/>
      <c r="M11" s="150">
        <v>1</v>
      </c>
      <c r="N11" s="150"/>
      <c r="O11" s="150">
        <v>7273</v>
      </c>
      <c r="P11" s="150"/>
      <c r="Q11" s="150">
        <v>-7272</v>
      </c>
      <c r="R11" s="151"/>
    </row>
    <row r="12" spans="1:18" s="152" customFormat="1" ht="19.5" x14ac:dyDescent="0.25">
      <c r="A12" s="141" t="s">
        <v>25</v>
      </c>
      <c r="B12" s="94"/>
      <c r="C12" s="125">
        <v>60000</v>
      </c>
      <c r="D12" s="94"/>
      <c r="E12" s="150">
        <v>19483196669</v>
      </c>
      <c r="F12" s="150"/>
      <c r="G12" s="150">
        <v>17787751931</v>
      </c>
      <c r="H12" s="150"/>
      <c r="I12" s="150">
        <v>1695444738</v>
      </c>
      <c r="J12" s="94"/>
      <c r="K12" s="125">
        <v>60000</v>
      </c>
      <c r="L12" s="94"/>
      <c r="M12" s="150">
        <v>19483196669</v>
      </c>
      <c r="N12" s="150"/>
      <c r="O12" s="150">
        <v>17787751931</v>
      </c>
      <c r="P12" s="150"/>
      <c r="Q12" s="150">
        <v>1695444738</v>
      </c>
      <c r="R12" s="151"/>
    </row>
    <row r="13" spans="1:18" s="152" customFormat="1" ht="19.5" x14ac:dyDescent="0.25">
      <c r="A13" s="141" t="s">
        <v>79</v>
      </c>
      <c r="B13" s="94"/>
      <c r="C13" s="125">
        <v>117000</v>
      </c>
      <c r="D13" s="94"/>
      <c r="E13" s="150">
        <v>116983543750</v>
      </c>
      <c r="F13" s="150"/>
      <c r="G13" s="150">
        <v>117037058321</v>
      </c>
      <c r="H13" s="150"/>
      <c r="I13" s="150">
        <v>-53514571</v>
      </c>
      <c r="J13" s="94"/>
      <c r="K13" s="125">
        <v>117000</v>
      </c>
      <c r="L13" s="94"/>
      <c r="M13" s="150">
        <v>116983543750</v>
      </c>
      <c r="N13" s="150"/>
      <c r="O13" s="150">
        <v>117037058321</v>
      </c>
      <c r="P13" s="150"/>
      <c r="Q13" s="150">
        <v>-53514571</v>
      </c>
      <c r="R13" s="151"/>
    </row>
    <row r="14" spans="1:18" s="157" customFormat="1" ht="21.75" thickBot="1" x14ac:dyDescent="0.3">
      <c r="A14" s="141"/>
      <c r="B14" s="154"/>
      <c r="C14" s="155"/>
      <c r="D14" s="156"/>
      <c r="E14" s="156">
        <f>SUM(E8:E13)</f>
        <v>272351302881</v>
      </c>
      <c r="F14" s="156"/>
      <c r="G14" s="156">
        <f>SUM(G8:G13)</f>
        <v>256345296049</v>
      </c>
      <c r="H14" s="156"/>
      <c r="I14" s="156">
        <f>SUM(I8:I13)</f>
        <v>16006006832</v>
      </c>
      <c r="J14" s="156"/>
      <c r="K14" s="155"/>
      <c r="L14" s="156"/>
      <c r="M14" s="156">
        <f>SUM(M8:M13)</f>
        <v>272351302881</v>
      </c>
      <c r="N14" s="156"/>
      <c r="O14" s="156">
        <f>SUM(O8:O13)</f>
        <v>256345296049</v>
      </c>
      <c r="P14" s="156"/>
      <c r="Q14" s="156">
        <f>SUM(Q8:Q13)</f>
        <v>16006006832</v>
      </c>
      <c r="R14" s="156"/>
    </row>
    <row r="15" spans="1:18" ht="19.5" thickTop="1" x14ac:dyDescent="0.45"/>
  </sheetData>
  <sheetProtection algorithmName="SHA-512" hashValue="+eahe2Y1QPxjb8d/1945DlxD0SeLFjO+SKDK4ELSC5/6olKq50kC4fZBEzDnObQ2KnoRPcuXWwG7ha4q33oANA==" saltValue="6nzA3KcLpBrxHGdNR+uIGg==" spinCount="100000" sheet="1" objects="1" scenarios="1" selectLockedCells="1" autoFilter="0" selectUnlockedCells="1"/>
  <mergeCells count="7">
    <mergeCell ref="A2:Q2"/>
    <mergeCell ref="A3:Q3"/>
    <mergeCell ref="A4:Q4"/>
    <mergeCell ref="A5:E5"/>
    <mergeCell ref="K6:Q6"/>
    <mergeCell ref="A6:A7"/>
    <mergeCell ref="C6:I6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B23"/>
  <sheetViews>
    <sheetView rightToLeft="1" view="pageBreakPreview" zoomScaleNormal="100" zoomScaleSheetLayoutView="100" workbookViewId="0">
      <selection activeCell="B20" sqref="B20"/>
    </sheetView>
  </sheetViews>
  <sheetFormatPr defaultRowHeight="18.75" x14ac:dyDescent="0.45"/>
  <cols>
    <col min="1" max="1" width="25.42578125" style="2" bestFit="1" customWidth="1"/>
    <col min="2" max="2" width="1" style="2" customWidth="1"/>
    <col min="3" max="3" width="14" style="2" bestFit="1" customWidth="1"/>
    <col min="4" max="4" width="1" style="2" customWidth="1"/>
    <col min="5" max="5" width="18" style="2" customWidth="1"/>
    <col min="6" max="6" width="1" style="2" customWidth="1"/>
    <col min="7" max="7" width="18.28515625" style="2" customWidth="1"/>
    <col min="8" max="8" width="0.42578125" style="2" customWidth="1"/>
    <col min="9" max="9" width="12.140625" style="2" customWidth="1"/>
    <col min="10" max="10" width="0.5703125" style="2" customWidth="1"/>
    <col min="11" max="11" width="15.42578125" style="2" customWidth="1"/>
    <col min="12" max="12" width="1" style="2" customWidth="1"/>
    <col min="13" max="13" width="10.5703125" style="2" customWidth="1"/>
    <col min="14" max="14" width="1" style="2" customWidth="1"/>
    <col min="15" max="15" width="17.42578125" style="2" bestFit="1" customWidth="1"/>
    <col min="16" max="16" width="1" style="2" customWidth="1"/>
    <col min="17" max="17" width="14" style="2" bestFit="1" customWidth="1"/>
    <col min="18" max="18" width="1" style="2" customWidth="1"/>
    <col min="19" max="19" width="9.85546875" style="2" bestFit="1" customWidth="1"/>
    <col min="20" max="20" width="1" style="2" customWidth="1"/>
    <col min="21" max="21" width="19.5703125" style="2" bestFit="1" customWidth="1"/>
    <col min="22" max="22" width="1" style="2" customWidth="1"/>
    <col min="23" max="23" width="19.5703125" style="2" bestFit="1" customWidth="1"/>
    <col min="24" max="24" width="1" style="2" customWidth="1"/>
    <col min="25" max="25" width="13.42578125" style="2" customWidth="1"/>
    <col min="26" max="26" width="1" style="2" customWidth="1"/>
    <col min="27" max="27" width="11.5703125" style="2" bestFit="1" customWidth="1"/>
    <col min="28" max="28" width="20.5703125" style="2" bestFit="1" customWidth="1"/>
    <col min="29" max="16384" width="9.140625" style="2"/>
  </cols>
  <sheetData>
    <row r="2" spans="1:28" ht="21" x14ac:dyDescent="0.55000000000000004">
      <c r="A2" s="231" t="s">
        <v>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3"/>
    </row>
    <row r="3" spans="1:28" ht="21" x14ac:dyDescent="0.55000000000000004">
      <c r="A3" s="231" t="s">
        <v>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3"/>
    </row>
    <row r="4" spans="1:28" ht="21" x14ac:dyDescent="0.55000000000000004">
      <c r="A4" s="231" t="s">
        <v>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3"/>
    </row>
    <row r="5" spans="1:28" ht="22.5" x14ac:dyDescent="0.45">
      <c r="A5" s="232" t="s">
        <v>186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4"/>
    </row>
    <row r="6" spans="1:28" ht="22.5" x14ac:dyDescent="0.45">
      <c r="A6" s="232" t="s">
        <v>187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4"/>
    </row>
    <row r="7" spans="1:28" ht="19.5" x14ac:dyDescent="0.45">
      <c r="A7" s="5" t="s">
        <v>3</v>
      </c>
      <c r="C7" s="226" t="s">
        <v>4</v>
      </c>
      <c r="D7" s="226"/>
      <c r="E7" s="226" t="s">
        <v>8</v>
      </c>
      <c r="F7" s="226"/>
      <c r="G7" s="226" t="s">
        <v>9</v>
      </c>
      <c r="I7" s="226" t="s">
        <v>5</v>
      </c>
      <c r="J7" s="226" t="s">
        <v>5</v>
      </c>
      <c r="K7" s="226" t="s">
        <v>5</v>
      </c>
      <c r="L7" s="226" t="s">
        <v>5</v>
      </c>
      <c r="M7" s="226" t="s">
        <v>5</v>
      </c>
      <c r="N7" s="226" t="s">
        <v>5</v>
      </c>
      <c r="O7" s="226" t="s">
        <v>5</v>
      </c>
      <c r="Q7" s="226" t="s">
        <v>6</v>
      </c>
      <c r="R7" s="226"/>
      <c r="S7" s="226" t="s">
        <v>12</v>
      </c>
      <c r="T7" s="226"/>
      <c r="U7" s="226" t="s">
        <v>8</v>
      </c>
      <c r="V7" s="226"/>
      <c r="W7" s="226" t="s">
        <v>9</v>
      </c>
      <c r="X7" s="226"/>
      <c r="Y7" s="226" t="s">
        <v>13</v>
      </c>
      <c r="Z7" s="4"/>
    </row>
    <row r="8" spans="1:28" ht="19.5" customHeight="1" x14ac:dyDescent="0.5">
      <c r="A8" s="227" t="s">
        <v>3</v>
      </c>
      <c r="C8" s="228" t="s">
        <v>7</v>
      </c>
      <c r="D8" s="6"/>
      <c r="E8" s="227" t="s">
        <v>8</v>
      </c>
      <c r="F8" s="6"/>
      <c r="G8" s="227" t="s">
        <v>9</v>
      </c>
      <c r="I8" s="226" t="s">
        <v>10</v>
      </c>
      <c r="J8" s="226" t="s">
        <v>10</v>
      </c>
      <c r="K8" s="226" t="s">
        <v>10</v>
      </c>
      <c r="L8" s="6"/>
      <c r="M8" s="226" t="s">
        <v>11</v>
      </c>
      <c r="N8" s="226" t="s">
        <v>11</v>
      </c>
      <c r="O8" s="226" t="s">
        <v>11</v>
      </c>
      <c r="Q8" s="227" t="s">
        <v>7</v>
      </c>
      <c r="R8" s="6"/>
      <c r="S8" s="227" t="s">
        <v>12</v>
      </c>
      <c r="T8" s="6"/>
      <c r="U8" s="227" t="s">
        <v>8</v>
      </c>
      <c r="V8" s="6"/>
      <c r="W8" s="227" t="s">
        <v>9</v>
      </c>
      <c r="X8" s="6"/>
      <c r="Y8" s="229" t="s">
        <v>13</v>
      </c>
    </row>
    <row r="9" spans="1:28" ht="19.5" customHeight="1" x14ac:dyDescent="0.5">
      <c r="A9" s="227" t="s">
        <v>15</v>
      </c>
      <c r="C9" s="226">
        <v>14152500</v>
      </c>
      <c r="D9" s="6"/>
      <c r="E9" s="226">
        <v>199767895368</v>
      </c>
      <c r="F9" s="6"/>
      <c r="G9" s="226">
        <v>61408097308.125</v>
      </c>
      <c r="I9" s="7" t="s">
        <v>7</v>
      </c>
      <c r="J9" s="6"/>
      <c r="K9" s="7" t="s">
        <v>8</v>
      </c>
      <c r="L9" s="6"/>
      <c r="M9" s="7" t="s">
        <v>7</v>
      </c>
      <c r="N9" s="6"/>
      <c r="O9" s="7" t="s">
        <v>14</v>
      </c>
      <c r="Q9" s="226">
        <v>14152500</v>
      </c>
      <c r="R9" s="6"/>
      <c r="S9" s="226">
        <v>4150</v>
      </c>
      <c r="T9" s="6"/>
      <c r="U9" s="226">
        <v>199767895368</v>
      </c>
      <c r="V9" s="6"/>
      <c r="W9" s="226">
        <v>58383414393.75</v>
      </c>
      <c r="X9" s="6"/>
      <c r="Y9" s="230" t="s">
        <v>16</v>
      </c>
    </row>
    <row r="10" spans="1:28" ht="19.5" customHeight="1" x14ac:dyDescent="0.5">
      <c r="A10" s="8" t="s">
        <v>17</v>
      </c>
      <c r="C10" s="9">
        <v>20000000</v>
      </c>
      <c r="D10" s="9"/>
      <c r="E10" s="9">
        <v>59783255650</v>
      </c>
      <c r="F10" s="9"/>
      <c r="G10" s="9">
        <v>66402540000</v>
      </c>
      <c r="I10" s="9">
        <v>0</v>
      </c>
      <c r="J10" s="9"/>
      <c r="K10" s="10">
        <v>0</v>
      </c>
      <c r="L10" s="9"/>
      <c r="M10" s="11" t="s">
        <v>168</v>
      </c>
      <c r="N10" s="9"/>
      <c r="O10" s="10">
        <v>0</v>
      </c>
      <c r="Q10" s="9">
        <v>20000000</v>
      </c>
      <c r="R10" s="9"/>
      <c r="S10" s="9">
        <v>3394</v>
      </c>
      <c r="T10" s="9"/>
      <c r="U10" s="9">
        <v>59783255650</v>
      </c>
      <c r="V10" s="9"/>
      <c r="W10" s="9">
        <v>67476114000</v>
      </c>
      <c r="X10" s="12"/>
      <c r="Y10" s="13">
        <v>0.48</v>
      </c>
      <c r="AA10" s="13"/>
    </row>
    <row r="11" spans="1:28" ht="19.5" x14ac:dyDescent="0.5">
      <c r="A11" s="8" t="s">
        <v>18</v>
      </c>
      <c r="C11" s="9">
        <v>5000000</v>
      </c>
      <c r="D11" s="9"/>
      <c r="E11" s="9">
        <v>71718834125</v>
      </c>
      <c r="F11" s="9"/>
      <c r="G11" s="9">
        <v>78798343500</v>
      </c>
      <c r="I11" s="9">
        <v>0</v>
      </c>
      <c r="J11" s="9"/>
      <c r="K11" s="10">
        <v>0</v>
      </c>
      <c r="L11" s="9"/>
      <c r="M11" s="14" t="s">
        <v>168</v>
      </c>
      <c r="N11" s="15"/>
      <c r="O11" s="10">
        <v>0</v>
      </c>
      <c r="Q11" s="9">
        <v>5000000</v>
      </c>
      <c r="R11" s="9"/>
      <c r="S11" s="9">
        <v>16149</v>
      </c>
      <c r="T11" s="9"/>
      <c r="U11" s="9">
        <v>71718834125</v>
      </c>
      <c r="V11" s="9"/>
      <c r="W11" s="9">
        <v>80264567250</v>
      </c>
      <c r="X11" s="12"/>
      <c r="Y11" s="13">
        <v>0.56999999999999995</v>
      </c>
      <c r="AA11" s="13"/>
      <c r="AB11" s="16"/>
    </row>
    <row r="12" spans="1:28" ht="19.5" x14ac:dyDescent="0.5">
      <c r="A12" s="8" t="s">
        <v>19</v>
      </c>
      <c r="C12" s="9">
        <v>21362500</v>
      </c>
      <c r="D12" s="9"/>
      <c r="E12" s="9">
        <v>57946514882</v>
      </c>
      <c r="F12" s="9"/>
      <c r="G12" s="9">
        <v>63854827126.875</v>
      </c>
      <c r="I12" s="9">
        <v>0</v>
      </c>
      <c r="J12" s="9"/>
      <c r="K12" s="10">
        <v>0</v>
      </c>
      <c r="L12" s="9"/>
      <c r="M12" s="14" t="s">
        <v>168</v>
      </c>
      <c r="N12" s="17"/>
      <c r="O12" s="10">
        <v>0</v>
      </c>
      <c r="Q12" s="9">
        <v>21362500</v>
      </c>
      <c r="R12" s="9"/>
      <c r="S12" s="9">
        <v>3026</v>
      </c>
      <c r="T12" s="9"/>
      <c r="U12" s="9">
        <v>57946514882</v>
      </c>
      <c r="V12" s="9"/>
      <c r="W12" s="9">
        <v>64258299596.25</v>
      </c>
      <c r="X12" s="12"/>
      <c r="Y12" s="13">
        <v>0.46</v>
      </c>
      <c r="AA12" s="13"/>
      <c r="AB12" s="16"/>
    </row>
    <row r="13" spans="1:28" ht="19.5" x14ac:dyDescent="0.5">
      <c r="A13" s="8" t="s">
        <v>20</v>
      </c>
      <c r="C13" s="9">
        <v>60450168</v>
      </c>
      <c r="D13" s="9"/>
      <c r="E13" s="9">
        <v>99519482626</v>
      </c>
      <c r="F13" s="9"/>
      <c r="G13" s="9">
        <v>80761617888.537598</v>
      </c>
      <c r="I13" s="9">
        <v>0</v>
      </c>
      <c r="J13" s="9"/>
      <c r="K13" s="10">
        <v>0</v>
      </c>
      <c r="L13" s="9"/>
      <c r="M13" s="14" t="s">
        <v>168</v>
      </c>
      <c r="N13" s="17"/>
      <c r="O13" s="10">
        <v>0</v>
      </c>
      <c r="Q13" s="9">
        <v>60450168</v>
      </c>
      <c r="R13" s="9"/>
      <c r="S13" s="9">
        <v>1320</v>
      </c>
      <c r="T13" s="9"/>
      <c r="U13" s="9">
        <v>99519482626</v>
      </c>
      <c r="V13" s="9"/>
      <c r="W13" s="9">
        <v>79319446140.528</v>
      </c>
      <c r="X13" s="12"/>
      <c r="Y13" s="13">
        <v>0.56000000000000005</v>
      </c>
      <c r="AA13" s="13"/>
      <c r="AB13" s="16"/>
    </row>
    <row r="14" spans="1:28" ht="19.5" x14ac:dyDescent="0.5">
      <c r="A14" s="8" t="s">
        <v>21</v>
      </c>
      <c r="C14" s="9">
        <v>32085561</v>
      </c>
      <c r="D14" s="9"/>
      <c r="E14" s="9">
        <v>57550196900</v>
      </c>
      <c r="F14" s="9"/>
      <c r="G14" s="9">
        <v>61939414013.201103</v>
      </c>
      <c r="I14" s="9">
        <v>0</v>
      </c>
      <c r="J14" s="9"/>
      <c r="K14" s="10">
        <v>0</v>
      </c>
      <c r="L14" s="9"/>
      <c r="M14" s="14" t="s">
        <v>168</v>
      </c>
      <c r="N14" s="9"/>
      <c r="O14" s="10">
        <v>0</v>
      </c>
      <c r="Q14" s="9">
        <v>32085561</v>
      </c>
      <c r="R14" s="9"/>
      <c r="S14" s="9">
        <v>1978</v>
      </c>
      <c r="T14" s="9"/>
      <c r="U14" s="9">
        <v>57550196900</v>
      </c>
      <c r="V14" s="9"/>
      <c r="W14" s="9">
        <v>63087621482.034897</v>
      </c>
      <c r="X14" s="12"/>
      <c r="Y14" s="13">
        <v>0.45</v>
      </c>
      <c r="AA14" s="13"/>
      <c r="AB14" s="16"/>
    </row>
    <row r="15" spans="1:28" ht="19.5" x14ac:dyDescent="0.5">
      <c r="A15" s="8" t="s">
        <v>22</v>
      </c>
      <c r="C15" s="9">
        <v>218115</v>
      </c>
      <c r="D15" s="9"/>
      <c r="E15" s="9">
        <v>3735656358</v>
      </c>
      <c r="F15" s="9"/>
      <c r="G15" s="9">
        <v>4704933581.7749996</v>
      </c>
      <c r="I15" s="9">
        <v>0</v>
      </c>
      <c r="J15" s="9"/>
      <c r="K15" s="10">
        <v>0</v>
      </c>
      <c r="L15" s="9"/>
      <c r="M15" s="14" t="s">
        <v>168</v>
      </c>
      <c r="N15" s="9"/>
      <c r="O15" s="10">
        <v>0</v>
      </c>
      <c r="Q15" s="9">
        <v>218115</v>
      </c>
      <c r="R15" s="9"/>
      <c r="S15" s="9">
        <v>19320</v>
      </c>
      <c r="T15" s="9"/>
      <c r="U15" s="9">
        <v>3735656358</v>
      </c>
      <c r="V15" s="9"/>
      <c r="W15" s="9">
        <v>4188908608.29</v>
      </c>
      <c r="X15" s="12"/>
      <c r="Y15" s="13">
        <v>0.03</v>
      </c>
      <c r="AA15" s="13"/>
      <c r="AB15" s="16"/>
    </row>
    <row r="16" spans="1:28" ht="19.5" x14ac:dyDescent="0.5">
      <c r="A16" s="8" t="s">
        <v>23</v>
      </c>
      <c r="C16" s="9">
        <v>68565</v>
      </c>
      <c r="D16" s="9"/>
      <c r="E16" s="9">
        <v>406845618</v>
      </c>
      <c r="F16" s="9"/>
      <c r="G16" s="9">
        <v>537759031.79250002</v>
      </c>
      <c r="I16" s="9">
        <v>0</v>
      </c>
      <c r="J16" s="9"/>
      <c r="K16" s="10">
        <v>0</v>
      </c>
      <c r="L16" s="9"/>
      <c r="M16" s="25">
        <v>-1</v>
      </c>
      <c r="N16" s="9"/>
      <c r="O16" s="10">
        <v>1</v>
      </c>
      <c r="Q16" s="9">
        <v>68564</v>
      </c>
      <c r="R16" s="9"/>
      <c r="S16" s="9">
        <v>6970</v>
      </c>
      <c r="T16" s="9"/>
      <c r="U16" s="9">
        <v>406839684</v>
      </c>
      <c r="V16" s="9"/>
      <c r="W16" s="9">
        <v>475047628.074</v>
      </c>
      <c r="X16" s="12"/>
      <c r="Y16" s="18" t="s">
        <v>168</v>
      </c>
      <c r="AA16" s="13"/>
      <c r="AB16" s="16"/>
    </row>
    <row r="17" spans="1:28" ht="19.5" x14ac:dyDescent="0.5">
      <c r="A17" s="8" t="s">
        <v>28</v>
      </c>
      <c r="C17" s="9">
        <v>7000000</v>
      </c>
      <c r="D17" s="9"/>
      <c r="E17" s="9">
        <v>119045673582</v>
      </c>
      <c r="F17" s="9"/>
      <c r="G17" s="9">
        <v>90041049000</v>
      </c>
      <c r="I17" s="9">
        <v>0</v>
      </c>
      <c r="J17" s="9"/>
      <c r="K17" s="10">
        <v>0</v>
      </c>
      <c r="L17" s="9"/>
      <c r="M17" s="25">
        <v>-7000000</v>
      </c>
      <c r="N17" s="9"/>
      <c r="O17" s="10">
        <v>94595510834</v>
      </c>
      <c r="Q17" s="9">
        <v>0</v>
      </c>
      <c r="R17" s="17"/>
      <c r="S17" s="9">
        <v>0</v>
      </c>
      <c r="T17" s="9"/>
      <c r="U17" s="9">
        <v>0</v>
      </c>
      <c r="V17" s="9"/>
      <c r="W17" s="9">
        <v>0</v>
      </c>
      <c r="X17" s="12"/>
      <c r="Y17" s="18" t="s">
        <v>168</v>
      </c>
      <c r="AA17" s="13"/>
      <c r="AB17" s="16"/>
    </row>
    <row r="18" spans="1:28" ht="19.5" x14ac:dyDescent="0.5">
      <c r="A18" s="8" t="s">
        <v>29</v>
      </c>
      <c r="C18" s="9">
        <v>15000000</v>
      </c>
      <c r="D18" s="9"/>
      <c r="E18" s="9">
        <v>55203962940</v>
      </c>
      <c r="F18" s="9"/>
      <c r="G18" s="9">
        <v>61849791000</v>
      </c>
      <c r="I18" s="9">
        <v>0</v>
      </c>
      <c r="J18" s="9"/>
      <c r="K18" s="10">
        <v>0</v>
      </c>
      <c r="L18" s="9"/>
      <c r="M18" s="14" t="s">
        <v>168</v>
      </c>
      <c r="N18" s="9"/>
      <c r="O18" s="10">
        <v>0</v>
      </c>
      <c r="Q18" s="9">
        <v>15000000</v>
      </c>
      <c r="R18" s="17"/>
      <c r="S18" s="9">
        <v>4207</v>
      </c>
      <c r="T18" s="9"/>
      <c r="U18" s="9">
        <v>55203962940</v>
      </c>
      <c r="V18" s="9"/>
      <c r="W18" s="9">
        <v>62729525250</v>
      </c>
      <c r="X18" s="12"/>
      <c r="Y18" s="13">
        <v>0.45</v>
      </c>
      <c r="AA18" s="13"/>
      <c r="AB18" s="16"/>
    </row>
    <row r="19" spans="1:28" ht="19.5" x14ac:dyDescent="0.5">
      <c r="A19" s="8" t="s">
        <v>30</v>
      </c>
      <c r="C19" s="9">
        <v>13620691</v>
      </c>
      <c r="D19" s="9"/>
      <c r="E19" s="9">
        <v>29662255170</v>
      </c>
      <c r="F19" s="9"/>
      <c r="G19" s="9">
        <v>96808482403.132507</v>
      </c>
      <c r="I19" s="9">
        <v>0</v>
      </c>
      <c r="J19" s="9"/>
      <c r="K19" s="10">
        <v>0</v>
      </c>
      <c r="L19" s="9"/>
      <c r="M19" s="25">
        <v>-3410691</v>
      </c>
      <c r="N19" s="9"/>
      <c r="O19" s="10">
        <v>26794687735</v>
      </c>
      <c r="Q19" s="9">
        <v>10210000</v>
      </c>
      <c r="R19" s="17"/>
      <c r="S19" s="9">
        <v>6950</v>
      </c>
      <c r="T19" s="9"/>
      <c r="U19" s="9">
        <v>22234674093</v>
      </c>
      <c r="V19" s="9"/>
      <c r="W19" s="9">
        <v>70537290975</v>
      </c>
      <c r="X19" s="12"/>
      <c r="Y19" s="13">
        <v>0.5</v>
      </c>
      <c r="AA19" s="13"/>
      <c r="AB19" s="16"/>
    </row>
    <row r="20" spans="1:28" ht="19.5" x14ac:dyDescent="0.5">
      <c r="A20" s="8" t="s">
        <v>31</v>
      </c>
      <c r="C20" s="9">
        <v>4000000</v>
      </c>
      <c r="D20" s="9"/>
      <c r="E20" s="9">
        <v>59931530640</v>
      </c>
      <c r="F20" s="9"/>
      <c r="G20" s="9">
        <v>56247325200</v>
      </c>
      <c r="I20" s="9">
        <v>1717058</v>
      </c>
      <c r="J20" s="9"/>
      <c r="K20" s="9">
        <v>6001530000</v>
      </c>
      <c r="L20" s="9"/>
      <c r="M20" s="14" t="s">
        <v>168</v>
      </c>
      <c r="N20" s="9"/>
      <c r="O20" s="10">
        <v>0</v>
      </c>
      <c r="Q20" s="9">
        <v>5717058</v>
      </c>
      <c r="R20" s="17"/>
      <c r="S20" s="9">
        <v>10121</v>
      </c>
      <c r="T20" s="9"/>
      <c r="U20" s="9">
        <v>59931530640</v>
      </c>
      <c r="V20" s="9"/>
      <c r="W20" s="9">
        <v>57518063071.092903</v>
      </c>
      <c r="X20" s="12"/>
      <c r="Y20" s="13">
        <v>0.41</v>
      </c>
      <c r="AA20" s="13"/>
      <c r="AB20" s="16"/>
    </row>
    <row r="21" spans="1:28" ht="21.75" thickBot="1" x14ac:dyDescent="0.6">
      <c r="A21" s="8" t="s">
        <v>176</v>
      </c>
      <c r="C21" s="19"/>
      <c r="D21" s="19"/>
      <c r="E21" s="20">
        <f>SUM(E10:E20)</f>
        <v>614504208491</v>
      </c>
      <c r="F21" s="19"/>
      <c r="G21" s="20">
        <f>SUM(G10:G20)</f>
        <v>661946082745.31372</v>
      </c>
      <c r="H21" s="19"/>
      <c r="I21" s="21"/>
      <c r="J21" s="21"/>
      <c r="K21" s="22" t="s">
        <v>168</v>
      </c>
      <c r="L21" s="21"/>
      <c r="M21" s="21"/>
      <c r="N21" s="21"/>
      <c r="O21" s="22">
        <f>SUM(O10:O20)</f>
        <v>121390198570</v>
      </c>
      <c r="P21" s="19"/>
      <c r="Q21" s="19"/>
      <c r="R21" s="19"/>
      <c r="S21" s="19"/>
      <c r="T21" s="19"/>
      <c r="U21" s="20">
        <f>SUM(U10:U20)</f>
        <v>488030947898</v>
      </c>
      <c r="V21" s="19"/>
      <c r="W21" s="20">
        <f>SUM(W10:W20)</f>
        <v>549854884001.26978</v>
      </c>
      <c r="X21" s="19"/>
      <c r="Y21" s="23">
        <f>SUM(Y10:Y20)</f>
        <v>3.91</v>
      </c>
      <c r="Z21" s="24"/>
      <c r="AA21" s="13"/>
      <c r="AB21" s="16"/>
    </row>
    <row r="22" spans="1:28" ht="21.75" thickTop="1" x14ac:dyDescent="0.55000000000000004">
      <c r="Z22" s="19"/>
    </row>
    <row r="23" spans="1:28" x14ac:dyDescent="0.45">
      <c r="Y23" s="24"/>
      <c r="Z23" s="24"/>
      <c r="AA23" s="24"/>
    </row>
  </sheetData>
  <sheetProtection algorithmName="SHA-512" hashValue="OK9kee+g6FtnBgYry6h/M/k6tKsF146tDoudYJUWB+YtkHOWcttzOr8m3xwLIZSlUXWTed8j2GuH1Rn83bX3Bg==" saltValue="7mt6IfE+Vb9OOgQFbVK2aA==" spinCount="100000" sheet="1" objects="1" scenarios="1" selectLockedCells="1" autoFilter="0" selectUnlockedCells="1"/>
  <mergeCells count="19">
    <mergeCell ref="A2:Y2"/>
    <mergeCell ref="A3:Y3"/>
    <mergeCell ref="A4:Y4"/>
    <mergeCell ref="A5:Y5"/>
    <mergeCell ref="A6:Y6"/>
    <mergeCell ref="C7:G7"/>
    <mergeCell ref="I7:O7"/>
    <mergeCell ref="Q7:Y7"/>
    <mergeCell ref="A8:A9"/>
    <mergeCell ref="C8:C9"/>
    <mergeCell ref="E8:E9"/>
    <mergeCell ref="I8:K8"/>
    <mergeCell ref="M8:O8"/>
    <mergeCell ref="Q8:Q9"/>
    <mergeCell ref="S8:S9"/>
    <mergeCell ref="U8:U9"/>
    <mergeCell ref="W8:W9"/>
    <mergeCell ref="G8:G9"/>
    <mergeCell ref="Y8:Y9"/>
  </mergeCells>
  <pageMargins left="0.7" right="0.7" top="0.75" bottom="0.75" header="0.3" footer="0.3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3"/>
  <sheetViews>
    <sheetView rightToLeft="1" view="pageBreakPreview" zoomScale="95" zoomScaleNormal="100" zoomScaleSheetLayoutView="95" workbookViewId="0">
      <selection activeCell="B20" sqref="B20"/>
    </sheetView>
  </sheetViews>
  <sheetFormatPr defaultColWidth="9.140625" defaultRowHeight="15.75" x14ac:dyDescent="0.4"/>
  <cols>
    <col min="1" max="1" width="30.85546875" style="26" bestFit="1" customWidth="1"/>
    <col min="2" max="2" width="1.140625" style="26" customWidth="1"/>
    <col min="3" max="3" width="12.85546875" style="26" bestFit="1" customWidth="1"/>
    <col min="4" max="4" width="0.85546875" style="26" customWidth="1"/>
    <col min="5" max="5" width="18.42578125" style="26" bestFit="1" customWidth="1"/>
    <col min="6" max="6" width="1.28515625" style="26" customWidth="1"/>
    <col min="7" max="7" width="18.5703125" style="26" bestFit="1" customWidth="1"/>
    <col min="8" max="8" width="0.42578125" style="26" customWidth="1"/>
    <col min="9" max="9" width="12.85546875" style="26" bestFit="1" customWidth="1"/>
    <col min="10" max="10" width="1.140625" style="26" customWidth="1"/>
    <col min="11" max="11" width="18.85546875" style="26" bestFit="1" customWidth="1"/>
    <col min="12" max="12" width="1" style="26" customWidth="1"/>
    <col min="13" max="13" width="14.28515625" style="26" bestFit="1" customWidth="1"/>
    <col min="14" max="14" width="1" style="26" customWidth="1"/>
    <col min="15" max="15" width="18.7109375" style="26" bestFit="1" customWidth="1"/>
    <col min="16" max="16" width="0.7109375" style="26" customWidth="1"/>
    <col min="17" max="17" width="17.85546875" style="26" bestFit="1" customWidth="1"/>
    <col min="18" max="18" width="0.7109375" style="26" customWidth="1"/>
    <col min="19" max="19" width="18.140625" style="26" bestFit="1" customWidth="1"/>
    <col min="20" max="20" width="0.5703125" style="26" customWidth="1"/>
    <col min="21" max="21" width="18.42578125" style="26" bestFit="1" customWidth="1"/>
    <col min="22" max="22" width="0.42578125" style="26" customWidth="1"/>
    <col min="23" max="23" width="18.85546875" style="26" bestFit="1" customWidth="1"/>
    <col min="24" max="24" width="0.7109375" style="26" customWidth="1"/>
    <col min="25" max="25" width="12.28515625" style="26" customWidth="1"/>
    <col min="26" max="26" width="9.140625" style="26"/>
    <col min="27" max="27" width="14.85546875" style="26" bestFit="1" customWidth="1"/>
    <col min="28" max="16384" width="9.140625" style="26"/>
  </cols>
  <sheetData>
    <row r="1" spans="1:33" ht="21" x14ac:dyDescent="0.55000000000000004">
      <c r="A1" s="231" t="str">
        <f>[1]سهام!A2</f>
        <v>صندوق سرمایه‌گذاری تداوم اطمینان تمدن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</row>
    <row r="2" spans="1:33" ht="21" x14ac:dyDescent="0.55000000000000004">
      <c r="A2" s="231" t="str">
        <f>'[2] سهام'!A2:Y2</f>
        <v>‫صورت وضعیت پورتفوی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</row>
    <row r="3" spans="1:33" ht="21" x14ac:dyDescent="0.55000000000000004">
      <c r="A3" s="231" t="s">
        <v>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</row>
    <row r="4" spans="1:33" ht="22.5" x14ac:dyDescent="0.4">
      <c r="A4" s="232" t="s">
        <v>169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</row>
    <row r="5" spans="1:33" x14ac:dyDescent="0.4">
      <c r="Q5" s="27"/>
      <c r="R5" s="27"/>
      <c r="S5" s="27"/>
      <c r="T5" s="27"/>
      <c r="U5" s="27"/>
      <c r="V5" s="27"/>
      <c r="W5" s="27"/>
      <c r="X5" s="27"/>
      <c r="Y5" s="27"/>
    </row>
    <row r="6" spans="1:33" s="30" customFormat="1" ht="21.75" thickBot="1" x14ac:dyDescent="0.5">
      <c r="A6" s="28"/>
      <c r="B6" s="29"/>
      <c r="C6" s="233" t="s">
        <v>4</v>
      </c>
      <c r="D6" s="233"/>
      <c r="E6" s="233"/>
      <c r="F6" s="233"/>
      <c r="G6" s="233"/>
      <c r="H6" s="29"/>
      <c r="I6" s="234" t="s">
        <v>5</v>
      </c>
      <c r="J6" s="234"/>
      <c r="K6" s="234"/>
      <c r="L6" s="234"/>
      <c r="M6" s="234"/>
      <c r="N6" s="234"/>
      <c r="O6" s="234"/>
      <c r="Q6" s="233" t="s">
        <v>6</v>
      </c>
      <c r="R6" s="233"/>
      <c r="S6" s="233"/>
      <c r="T6" s="233"/>
      <c r="U6" s="233"/>
      <c r="V6" s="233"/>
      <c r="W6" s="233"/>
      <c r="X6" s="233"/>
      <c r="Y6" s="233"/>
    </row>
    <row r="7" spans="1:33" s="35" customFormat="1" ht="18.75" x14ac:dyDescent="0.45">
      <c r="A7" s="31" t="s">
        <v>170</v>
      </c>
      <c r="B7" s="32"/>
      <c r="C7" s="236" t="s">
        <v>171</v>
      </c>
      <c r="D7" s="235"/>
      <c r="E7" s="236" t="s">
        <v>8</v>
      </c>
      <c r="F7" s="235"/>
      <c r="G7" s="238" t="s">
        <v>9</v>
      </c>
      <c r="H7" s="33"/>
      <c r="I7" s="240" t="s">
        <v>172</v>
      </c>
      <c r="J7" s="240"/>
      <c r="K7" s="240"/>
      <c r="L7" s="34"/>
      <c r="M7" s="240" t="s">
        <v>173</v>
      </c>
      <c r="N7" s="240"/>
      <c r="O7" s="240"/>
      <c r="Q7" s="242" t="s">
        <v>7</v>
      </c>
      <c r="R7" s="235"/>
      <c r="S7" s="238" t="s">
        <v>174</v>
      </c>
      <c r="T7" s="31"/>
      <c r="U7" s="242" t="s">
        <v>8</v>
      </c>
      <c r="V7" s="235"/>
      <c r="W7" s="238" t="s">
        <v>9</v>
      </c>
      <c r="X7" s="33"/>
      <c r="Y7" s="238" t="s">
        <v>175</v>
      </c>
    </row>
    <row r="8" spans="1:33" s="35" customFormat="1" ht="19.5" thickBot="1" x14ac:dyDescent="0.5">
      <c r="A8" s="36"/>
      <c r="B8" s="32"/>
      <c r="C8" s="237"/>
      <c r="D8" s="235"/>
      <c r="E8" s="237"/>
      <c r="F8" s="235"/>
      <c r="G8" s="239"/>
      <c r="H8" s="33"/>
      <c r="I8" s="37" t="s">
        <v>7</v>
      </c>
      <c r="J8" s="37"/>
      <c r="K8" s="37" t="s">
        <v>8</v>
      </c>
      <c r="L8" s="34"/>
      <c r="M8" s="37" t="s">
        <v>7</v>
      </c>
      <c r="N8" s="37"/>
      <c r="O8" s="37" t="s">
        <v>14</v>
      </c>
      <c r="Q8" s="237"/>
      <c r="R8" s="235"/>
      <c r="S8" s="239"/>
      <c r="T8" s="31"/>
      <c r="U8" s="237"/>
      <c r="V8" s="235"/>
      <c r="W8" s="239"/>
      <c r="X8" s="33"/>
      <c r="Y8" s="239"/>
    </row>
    <row r="9" spans="1:33" ht="19.5" x14ac:dyDescent="0.5">
      <c r="A9" s="8" t="s">
        <v>24</v>
      </c>
      <c r="B9" s="38"/>
      <c r="C9" s="39">
        <v>2500000</v>
      </c>
      <c r="D9" s="39"/>
      <c r="E9" s="39">
        <v>25029000000</v>
      </c>
      <c r="F9" s="39"/>
      <c r="G9" s="39">
        <v>24970312500</v>
      </c>
      <c r="H9" s="39"/>
      <c r="I9" s="39">
        <v>0</v>
      </c>
      <c r="J9" s="39"/>
      <c r="K9" s="39">
        <v>0</v>
      </c>
      <c r="L9" s="39"/>
      <c r="M9" s="39" t="s">
        <v>168</v>
      </c>
      <c r="N9" s="39"/>
      <c r="O9" s="39">
        <v>0</v>
      </c>
      <c r="P9" s="39"/>
      <c r="Q9" s="39">
        <v>2500000</v>
      </c>
      <c r="R9" s="39"/>
      <c r="S9" s="39">
        <v>10000</v>
      </c>
      <c r="T9" s="39"/>
      <c r="U9" s="39">
        <v>25029000000</v>
      </c>
      <c r="V9" s="39"/>
      <c r="W9" s="40">
        <v>24970312500</v>
      </c>
      <c r="X9" s="41"/>
      <c r="Y9" s="42">
        <v>0.18</v>
      </c>
    </row>
    <row r="10" spans="1:33" ht="19.5" x14ac:dyDescent="0.5">
      <c r="A10" s="8" t="s">
        <v>25</v>
      </c>
      <c r="B10" s="38"/>
      <c r="C10" s="39">
        <v>160260</v>
      </c>
      <c r="D10" s="39"/>
      <c r="E10" s="39">
        <v>50655210928</v>
      </c>
      <c r="F10" s="39"/>
      <c r="G10" s="39">
        <v>49647215438.099998</v>
      </c>
      <c r="H10" s="39"/>
      <c r="I10" s="39">
        <v>0</v>
      </c>
      <c r="J10" s="39"/>
      <c r="K10" s="39">
        <v>0</v>
      </c>
      <c r="L10" s="39"/>
      <c r="M10" s="39">
        <v>-60000</v>
      </c>
      <c r="N10" s="39"/>
      <c r="O10" s="39">
        <v>19483196669</v>
      </c>
      <c r="P10" s="39"/>
      <c r="Q10" s="39">
        <v>100260</v>
      </c>
      <c r="R10" s="39"/>
      <c r="S10" s="39">
        <v>296243</v>
      </c>
      <c r="T10" s="39"/>
      <c r="U10" s="39">
        <v>31690324770</v>
      </c>
      <c r="V10" s="39"/>
      <c r="W10" s="39">
        <v>29666052858.723801</v>
      </c>
      <c r="X10" s="41"/>
      <c r="Y10" s="42">
        <v>0.21</v>
      </c>
    </row>
    <row r="11" spans="1:33" ht="19.5" x14ac:dyDescent="0.5">
      <c r="A11" s="8" t="s">
        <v>26</v>
      </c>
      <c r="B11" s="38"/>
      <c r="C11" s="39">
        <v>5875429</v>
      </c>
      <c r="D11" s="39"/>
      <c r="E11" s="39">
        <v>63248419774</v>
      </c>
      <c r="F11" s="39"/>
      <c r="G11" s="39">
        <v>101170845084.84801</v>
      </c>
      <c r="H11" s="39"/>
      <c r="I11" s="39">
        <v>0</v>
      </c>
      <c r="J11" s="39"/>
      <c r="K11" s="39">
        <v>0</v>
      </c>
      <c r="L11" s="39"/>
      <c r="M11" s="39">
        <v>-907358</v>
      </c>
      <c r="N11" s="39"/>
      <c r="O11" s="39">
        <v>14494363892</v>
      </c>
      <c r="P11" s="39"/>
      <c r="Q11" s="39">
        <v>4968071</v>
      </c>
      <c r="R11" s="39"/>
      <c r="S11" s="39">
        <v>14963</v>
      </c>
      <c r="T11" s="39"/>
      <c r="U11" s="39">
        <v>53480799468</v>
      </c>
      <c r="V11" s="39"/>
      <c r="W11" s="39">
        <v>74248041677.352402</v>
      </c>
      <c r="X11" s="43"/>
      <c r="Y11" s="42">
        <v>0.53</v>
      </c>
    </row>
    <row r="12" spans="1:33" ht="20.25" thickBot="1" x14ac:dyDescent="0.55000000000000004">
      <c r="A12" s="8" t="s">
        <v>27</v>
      </c>
      <c r="B12" s="38"/>
      <c r="C12" s="39">
        <v>2500000</v>
      </c>
      <c r="D12" s="39"/>
      <c r="E12" s="39">
        <v>25029000000</v>
      </c>
      <c r="F12" s="39"/>
      <c r="G12" s="39">
        <v>24970312500</v>
      </c>
      <c r="H12" s="39"/>
      <c r="I12" s="39">
        <v>0</v>
      </c>
      <c r="J12" s="39"/>
      <c r="K12" s="39">
        <v>0</v>
      </c>
      <c r="L12" s="39"/>
      <c r="M12" s="39" t="s">
        <v>168</v>
      </c>
      <c r="N12" s="39"/>
      <c r="O12" s="39">
        <v>0</v>
      </c>
      <c r="P12" s="39"/>
      <c r="Q12" s="39">
        <v>2500000</v>
      </c>
      <c r="R12" s="39"/>
      <c r="S12" s="39">
        <v>10001</v>
      </c>
      <c r="T12" s="39"/>
      <c r="U12" s="39">
        <v>25029000000</v>
      </c>
      <c r="V12" s="39"/>
      <c r="W12" s="39">
        <v>24972809531.25</v>
      </c>
      <c r="X12" s="41"/>
      <c r="Y12" s="42">
        <v>0.18</v>
      </c>
    </row>
    <row r="13" spans="1:33" ht="21.75" thickBot="1" x14ac:dyDescent="0.6">
      <c r="A13" s="8" t="s">
        <v>176</v>
      </c>
      <c r="B13" s="38"/>
      <c r="C13" s="44"/>
      <c r="D13" s="45"/>
      <c r="E13" s="46">
        <f>SUM(E9:E12)</f>
        <v>163961630702</v>
      </c>
      <c r="F13" s="45"/>
      <c r="G13" s="47">
        <f>SUM(G9:G12)</f>
        <v>200758685522.948</v>
      </c>
      <c r="H13" s="45"/>
      <c r="I13" s="44"/>
      <c r="J13" s="48"/>
      <c r="K13" s="46" t="s">
        <v>168</v>
      </c>
      <c r="L13" s="49"/>
      <c r="M13" s="44"/>
      <c r="N13" s="48"/>
      <c r="O13" s="46">
        <f>SUM(O10:O12)</f>
        <v>33977560561</v>
      </c>
      <c r="P13" s="49"/>
      <c r="Q13" s="44"/>
      <c r="R13" s="45"/>
      <c r="S13" s="44"/>
      <c r="T13" s="45"/>
      <c r="U13" s="46">
        <f>SUM(U9:U12)</f>
        <v>135229124238</v>
      </c>
      <c r="V13" s="45"/>
      <c r="W13" s="47">
        <f>SUM(W9:W12)</f>
        <v>153857216567.3262</v>
      </c>
      <c r="X13" s="45"/>
      <c r="Y13" s="50">
        <f>SUM(Y9:Y12)</f>
        <v>1.1000000000000001</v>
      </c>
    </row>
    <row r="14" spans="1:33" ht="16.5" thickTop="1" x14ac:dyDescent="0.4"/>
    <row r="15" spans="1:33" s="51" customFormat="1" ht="21" x14ac:dyDescent="0.45">
      <c r="A15" s="241"/>
      <c r="C15" s="241"/>
      <c r="E15" s="241"/>
      <c r="G15" s="241"/>
      <c r="I15" s="241"/>
      <c r="J15" s="241"/>
      <c r="K15" s="241"/>
      <c r="L15" s="241"/>
      <c r="O15" s="241"/>
      <c r="P15" s="241"/>
      <c r="Q15" s="241"/>
      <c r="S15" s="241"/>
      <c r="U15" s="241"/>
      <c r="W15" s="241"/>
      <c r="Y15" s="241"/>
      <c r="AA15" s="241"/>
      <c r="AB15" s="52"/>
      <c r="AC15" s="52"/>
      <c r="AD15" s="52"/>
      <c r="AE15" s="52"/>
      <c r="AF15" s="52"/>
      <c r="AG15" s="52"/>
    </row>
    <row r="16" spans="1:33" s="51" customFormat="1" ht="21" x14ac:dyDescent="0.45">
      <c r="A16" s="241"/>
      <c r="C16" s="241"/>
      <c r="E16" s="241"/>
      <c r="G16" s="241"/>
      <c r="I16" s="53"/>
      <c r="J16" s="53"/>
      <c r="K16" s="53"/>
      <c r="L16" s="53"/>
      <c r="O16" s="53"/>
      <c r="P16" s="53"/>
      <c r="Q16" s="53"/>
      <c r="S16" s="241"/>
      <c r="U16" s="241"/>
      <c r="W16" s="241"/>
      <c r="Y16" s="241"/>
      <c r="AA16" s="241"/>
      <c r="AB16" s="52"/>
      <c r="AC16" s="52"/>
      <c r="AD16" s="52"/>
      <c r="AE16" s="52"/>
      <c r="AF16" s="52"/>
      <c r="AG16" s="52"/>
    </row>
    <row r="17" spans="1:28" s="27" customFormat="1" x14ac:dyDescent="0.4"/>
    <row r="18" spans="1:28" s="55" customFormat="1" ht="18.75" x14ac:dyDescent="0.45">
      <c r="A18" s="54"/>
      <c r="C18" s="56"/>
      <c r="D18" s="57"/>
      <c r="E18" s="56"/>
      <c r="F18" s="57"/>
      <c r="G18" s="58"/>
      <c r="H18" s="57"/>
      <c r="I18" s="58"/>
      <c r="J18" s="58"/>
      <c r="K18" s="58"/>
      <c r="L18" s="58"/>
      <c r="M18" s="57"/>
      <c r="N18" s="57"/>
      <c r="O18" s="59"/>
      <c r="P18" s="59"/>
      <c r="Q18" s="59"/>
      <c r="R18" s="57"/>
      <c r="S18" s="58"/>
      <c r="T18" s="57"/>
      <c r="U18" s="58"/>
      <c r="V18" s="57"/>
      <c r="W18" s="58"/>
      <c r="X18" s="57"/>
      <c r="Y18" s="58"/>
      <c r="AA18" s="60"/>
      <c r="AB18" s="61"/>
    </row>
    <row r="19" spans="1:28" s="55" customFormat="1" ht="18.75" x14ac:dyDescent="0.45">
      <c r="A19" s="54"/>
      <c r="C19" s="56"/>
      <c r="D19" s="57"/>
      <c r="E19" s="56"/>
      <c r="F19" s="57"/>
      <c r="G19" s="58"/>
      <c r="H19" s="57"/>
      <c r="I19" s="58"/>
      <c r="J19" s="58"/>
      <c r="K19" s="58"/>
      <c r="L19" s="58"/>
      <c r="M19" s="57"/>
      <c r="N19" s="57"/>
      <c r="O19" s="59"/>
      <c r="P19" s="59"/>
      <c r="Q19" s="59"/>
      <c r="R19" s="57"/>
      <c r="S19" s="58"/>
      <c r="T19" s="57"/>
      <c r="U19" s="58"/>
      <c r="V19" s="57"/>
      <c r="W19" s="58"/>
      <c r="X19" s="57"/>
      <c r="Y19" s="58"/>
      <c r="AA19" s="60"/>
      <c r="AB19" s="61"/>
    </row>
    <row r="20" spans="1:28" s="55" customFormat="1" ht="18.75" x14ac:dyDescent="0.45">
      <c r="A20" s="54"/>
      <c r="C20" s="56"/>
      <c r="D20" s="57"/>
      <c r="E20" s="56"/>
      <c r="F20" s="57"/>
      <c r="G20" s="58"/>
      <c r="H20" s="57"/>
      <c r="I20" s="58"/>
      <c r="J20" s="58"/>
      <c r="K20" s="58"/>
      <c r="L20" s="58"/>
      <c r="M20" s="57"/>
      <c r="N20" s="57"/>
      <c r="O20" s="59"/>
      <c r="P20" s="59"/>
      <c r="Q20" s="59"/>
      <c r="R20" s="57"/>
      <c r="S20" s="58"/>
      <c r="T20" s="57"/>
      <c r="U20" s="58"/>
      <c r="V20" s="57"/>
      <c r="W20" s="58"/>
      <c r="X20" s="57"/>
      <c r="Y20" s="58"/>
      <c r="AA20" s="60"/>
      <c r="AB20" s="61"/>
    </row>
    <row r="21" spans="1:28" s="55" customFormat="1" ht="18.75" x14ac:dyDescent="0.45">
      <c r="A21" s="54"/>
      <c r="C21" s="56"/>
      <c r="D21" s="57"/>
      <c r="E21" s="56"/>
      <c r="F21" s="57"/>
      <c r="G21" s="58"/>
      <c r="H21" s="57"/>
      <c r="I21" s="58"/>
      <c r="J21" s="58"/>
      <c r="K21" s="58"/>
      <c r="L21" s="58"/>
      <c r="M21" s="57"/>
      <c r="N21" s="57"/>
      <c r="O21" s="59"/>
      <c r="P21" s="59"/>
      <c r="Q21" s="59"/>
      <c r="R21" s="57"/>
      <c r="S21" s="58"/>
      <c r="T21" s="57"/>
      <c r="U21" s="58"/>
      <c r="V21" s="57"/>
      <c r="W21" s="58"/>
      <c r="X21" s="57"/>
      <c r="Y21" s="58"/>
      <c r="AA21" s="60"/>
      <c r="AB21" s="61"/>
    </row>
    <row r="22" spans="1:28" s="27" customFormat="1" x14ac:dyDescent="0.4"/>
    <row r="23" spans="1:28" s="27" customFormat="1" x14ac:dyDescent="0.4"/>
    <row r="24" spans="1:28" s="27" customFormat="1" x14ac:dyDescent="0.4"/>
    <row r="25" spans="1:28" s="27" customFormat="1" x14ac:dyDescent="0.4"/>
    <row r="26" spans="1:28" s="27" customFormat="1" x14ac:dyDescent="0.4"/>
    <row r="27" spans="1:28" s="27" customFormat="1" x14ac:dyDescent="0.4"/>
    <row r="28" spans="1:28" s="27" customFormat="1" x14ac:dyDescent="0.4"/>
    <row r="29" spans="1:28" s="27" customFormat="1" x14ac:dyDescent="0.4"/>
    <row r="30" spans="1:28" s="27" customFormat="1" ht="18.75" x14ac:dyDescent="0.45">
      <c r="C30" s="56"/>
      <c r="D30" s="57"/>
      <c r="E30" s="56"/>
      <c r="F30" s="57"/>
      <c r="G30" s="58"/>
    </row>
    <row r="31" spans="1:28" s="27" customFormat="1" ht="18.75" x14ac:dyDescent="0.45">
      <c r="C31" s="56"/>
      <c r="D31" s="57"/>
      <c r="E31" s="56"/>
      <c r="F31" s="57"/>
      <c r="G31" s="58"/>
    </row>
    <row r="32" spans="1:28" s="27" customFormat="1" ht="18.75" x14ac:dyDescent="0.45">
      <c r="C32" s="56"/>
      <c r="D32" s="57"/>
      <c r="E32" s="56"/>
      <c r="F32" s="57"/>
      <c r="G32" s="58"/>
    </row>
    <row r="33" spans="3:7" s="27" customFormat="1" ht="18.75" x14ac:dyDescent="0.45">
      <c r="C33" s="56"/>
      <c r="D33" s="57"/>
      <c r="E33" s="56"/>
      <c r="F33" s="57"/>
      <c r="G33" s="58"/>
    </row>
  </sheetData>
  <sheetProtection algorithmName="SHA-512" hashValue="++fAM6c1QK8I5bcYcvsyfdwBOGojpetKMBQC0EM85/TD0E9iOnt+UxmKtIhbYgLGueoP9/LRLZz2oXPcPy0IlA==" saltValue="kU5wlnRibaMHfFOHkolmYg==" spinCount="100000" sheet="1" objects="1" scenarios="1" selectLockedCells="1" autoFilter="0" selectUnlockedCells="1"/>
  <mergeCells count="32">
    <mergeCell ref="W15:W16"/>
    <mergeCell ref="Y15:Y16"/>
    <mergeCell ref="AA15:AA16"/>
    <mergeCell ref="W7:W8"/>
    <mergeCell ref="Y7:Y8"/>
    <mergeCell ref="A15:A16"/>
    <mergeCell ref="C15:C16"/>
    <mergeCell ref="E15:E16"/>
    <mergeCell ref="G15:G16"/>
    <mergeCell ref="I15:L15"/>
    <mergeCell ref="O15:Q15"/>
    <mergeCell ref="S15:S16"/>
    <mergeCell ref="U15:U16"/>
    <mergeCell ref="M7:O7"/>
    <mergeCell ref="Q7:Q8"/>
    <mergeCell ref="R7:R8"/>
    <mergeCell ref="S7:S8"/>
    <mergeCell ref="U7:U8"/>
    <mergeCell ref="V7:V8"/>
    <mergeCell ref="C7:C8"/>
    <mergeCell ref="D7:D8"/>
    <mergeCell ref="E7:E8"/>
    <mergeCell ref="F7:F8"/>
    <mergeCell ref="G7:G8"/>
    <mergeCell ref="I7:K7"/>
    <mergeCell ref="A1:Y1"/>
    <mergeCell ref="A2:Y2"/>
    <mergeCell ref="A3:Y3"/>
    <mergeCell ref="A4:Y4"/>
    <mergeCell ref="C6:G6"/>
    <mergeCell ref="I6:O6"/>
    <mergeCell ref="Q6:Y6"/>
  </mergeCells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Y17"/>
  <sheetViews>
    <sheetView rightToLeft="1" view="pageBreakPreview" zoomScale="124" zoomScaleNormal="100" zoomScaleSheetLayoutView="124" workbookViewId="0">
      <selection activeCell="B20" sqref="B20"/>
    </sheetView>
  </sheetViews>
  <sheetFormatPr defaultRowHeight="18.75" x14ac:dyDescent="0.45"/>
  <cols>
    <col min="1" max="1" width="30.42578125" style="63" bestFit="1" customWidth="1"/>
    <col min="2" max="2" width="1" style="65" customWidth="1"/>
    <col min="3" max="3" width="14.85546875" style="65" customWidth="1"/>
    <col min="4" max="4" width="0.85546875" style="65" customWidth="1"/>
    <col min="5" max="5" width="10.85546875" style="65" bestFit="1" customWidth="1"/>
    <col min="6" max="6" width="0.85546875" style="65" customWidth="1"/>
    <col min="7" max="7" width="12.42578125" style="65" customWidth="1"/>
    <col min="8" max="8" width="0.5703125" style="65" customWidth="1"/>
    <col min="9" max="9" width="9.140625" style="65" customWidth="1"/>
    <col min="10" max="10" width="0.5703125" style="65" customWidth="1"/>
    <col min="11" max="11" width="14.5703125" style="65" customWidth="1"/>
    <col min="12" max="12" width="0.85546875" style="65" customWidth="1"/>
    <col min="13" max="13" width="11.5703125" style="65" customWidth="1"/>
    <col min="14" max="14" width="0.85546875" style="65" customWidth="1"/>
    <col min="15" max="15" width="12" style="65" bestFit="1" customWidth="1"/>
    <col min="16" max="16" width="1" style="65" customWidth="1"/>
    <col min="17" max="17" width="8.7109375" style="65" bestFit="1" customWidth="1"/>
    <col min="18" max="16384" width="9.140625" style="65"/>
  </cols>
  <sheetData>
    <row r="2" spans="1:25" ht="21" x14ac:dyDescent="0.55000000000000004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</row>
    <row r="3" spans="1:25" ht="21" x14ac:dyDescent="0.55000000000000004">
      <c r="A3" s="245" t="s">
        <v>1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</row>
    <row r="4" spans="1:25" ht="21" x14ac:dyDescent="0.55000000000000004">
      <c r="A4" s="245" t="s">
        <v>2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</row>
    <row r="5" spans="1:25" ht="21" x14ac:dyDescent="0.55000000000000004">
      <c r="A5" s="245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</row>
    <row r="6" spans="1:25" ht="22.5" x14ac:dyDescent="0.45">
      <c r="A6" s="246" t="s">
        <v>177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</row>
    <row r="7" spans="1:25" ht="19.5" x14ac:dyDescent="0.45">
      <c r="A7" s="82"/>
      <c r="B7" s="66"/>
      <c r="C7" s="243" t="s">
        <v>4</v>
      </c>
      <c r="D7" s="243"/>
      <c r="E7" s="243" t="s">
        <v>33</v>
      </c>
      <c r="F7" s="243"/>
      <c r="G7" s="243" t="s">
        <v>34</v>
      </c>
      <c r="H7" s="244"/>
      <c r="I7" s="243" t="s">
        <v>35</v>
      </c>
      <c r="J7" s="67"/>
      <c r="K7" s="243" t="s">
        <v>6</v>
      </c>
      <c r="L7" s="243"/>
      <c r="M7" s="243" t="s">
        <v>33</v>
      </c>
      <c r="N7" s="243"/>
      <c r="O7" s="243" t="s">
        <v>34</v>
      </c>
      <c r="P7" s="244"/>
      <c r="Q7" s="243" t="s">
        <v>35</v>
      </c>
    </row>
    <row r="8" spans="1:25" ht="15" customHeight="1" x14ac:dyDescent="0.45">
      <c r="A8" s="197" t="s">
        <v>3</v>
      </c>
      <c r="B8" s="66"/>
      <c r="C8" s="68" t="s">
        <v>32</v>
      </c>
      <c r="D8" s="66"/>
      <c r="E8" s="68" t="s">
        <v>33</v>
      </c>
      <c r="F8" s="66"/>
      <c r="G8" s="68" t="s">
        <v>34</v>
      </c>
      <c r="H8" s="66"/>
      <c r="I8" s="69" t="s">
        <v>35</v>
      </c>
      <c r="J8" s="74"/>
      <c r="K8" s="69" t="s">
        <v>32</v>
      </c>
      <c r="L8" s="66"/>
      <c r="M8" s="69" t="s">
        <v>33</v>
      </c>
      <c r="N8" s="74"/>
      <c r="O8" s="69" t="s">
        <v>34</v>
      </c>
      <c r="P8" s="66"/>
      <c r="Q8" s="68" t="s">
        <v>35</v>
      </c>
      <c r="U8" s="70"/>
    </row>
    <row r="9" spans="1:25" ht="18" customHeight="1" x14ac:dyDescent="0.5">
      <c r="A9" s="62" t="s">
        <v>36</v>
      </c>
      <c r="B9" s="74"/>
      <c r="C9" s="71">
        <v>15000000</v>
      </c>
      <c r="D9" s="71"/>
      <c r="E9" s="71">
        <v>4433</v>
      </c>
      <c r="F9" s="71"/>
      <c r="G9" s="71" t="s">
        <v>37</v>
      </c>
      <c r="H9" s="71"/>
      <c r="I9" s="71" t="s">
        <v>168</v>
      </c>
      <c r="J9" s="71"/>
      <c r="K9" s="71">
        <v>15000000</v>
      </c>
      <c r="L9" s="71"/>
      <c r="M9" s="71">
        <v>4433</v>
      </c>
      <c r="N9" s="71"/>
      <c r="O9" s="71" t="s">
        <v>37</v>
      </c>
      <c r="P9" s="71"/>
      <c r="Q9" s="71" t="s">
        <v>168</v>
      </c>
      <c r="U9" s="70"/>
    </row>
    <row r="10" spans="1:25" ht="19.5" x14ac:dyDescent="0.5">
      <c r="A10" s="62" t="s">
        <v>38</v>
      </c>
      <c r="B10" s="66"/>
      <c r="C10" s="71">
        <v>32085561</v>
      </c>
      <c r="D10" s="72"/>
      <c r="E10" s="71">
        <v>2103</v>
      </c>
      <c r="F10" s="66"/>
      <c r="G10" s="65" t="s">
        <v>39</v>
      </c>
      <c r="H10" s="66"/>
      <c r="I10" s="73">
        <v>0.24187411793243299</v>
      </c>
      <c r="J10" s="66"/>
      <c r="K10" s="71">
        <v>32085561</v>
      </c>
      <c r="L10" s="72"/>
      <c r="M10" s="71">
        <v>2103</v>
      </c>
      <c r="N10" s="66"/>
      <c r="O10" s="74" t="s">
        <v>39</v>
      </c>
      <c r="P10" s="66"/>
      <c r="Q10" s="71" t="s">
        <v>168</v>
      </c>
      <c r="U10" s="70"/>
    </row>
    <row r="11" spans="1:25" ht="19.5" x14ac:dyDescent="0.5">
      <c r="A11" s="62" t="s">
        <v>40</v>
      </c>
      <c r="B11" s="74"/>
      <c r="C11" s="75">
        <v>4000000</v>
      </c>
      <c r="D11" s="71"/>
      <c r="E11" s="75">
        <v>15741</v>
      </c>
      <c r="F11" s="74"/>
      <c r="G11" s="65" t="s">
        <v>41</v>
      </c>
      <c r="H11" s="74"/>
      <c r="I11" s="73">
        <v>0.30150383398490199</v>
      </c>
      <c r="J11" s="74"/>
      <c r="K11" s="71">
        <v>5717057</v>
      </c>
      <c r="L11" s="71"/>
      <c r="M11" s="71">
        <v>11013</v>
      </c>
      <c r="N11" s="74"/>
      <c r="O11" s="74" t="s">
        <v>41</v>
      </c>
      <c r="P11" s="74"/>
      <c r="Q11" s="71" t="s">
        <v>168</v>
      </c>
    </row>
    <row r="12" spans="1:25" ht="19.5" x14ac:dyDescent="0.5">
      <c r="A12" s="62" t="s">
        <v>42</v>
      </c>
      <c r="C12" s="75">
        <v>20000000</v>
      </c>
      <c r="D12" s="75"/>
      <c r="E12" s="75">
        <v>3597</v>
      </c>
      <c r="G12" s="65" t="s">
        <v>43</v>
      </c>
      <c r="I12" s="76">
        <v>0.20853517438667499</v>
      </c>
      <c r="K12" s="75">
        <v>20000000</v>
      </c>
      <c r="L12" s="75"/>
      <c r="M12" s="75">
        <v>3597</v>
      </c>
      <c r="O12" s="65" t="s">
        <v>43</v>
      </c>
      <c r="Q12" s="77">
        <v>0.20853517438667499</v>
      </c>
    </row>
    <row r="13" spans="1:25" ht="19.5" x14ac:dyDescent="0.5">
      <c r="A13" s="62" t="s">
        <v>44</v>
      </c>
      <c r="C13" s="75">
        <v>5000000</v>
      </c>
      <c r="D13" s="75"/>
      <c r="E13" s="75">
        <v>17252</v>
      </c>
      <c r="G13" s="65" t="s">
        <v>45</v>
      </c>
      <c r="I13" s="76">
        <v>0.24269507702024101</v>
      </c>
      <c r="K13" s="75">
        <v>5000000</v>
      </c>
      <c r="L13" s="75"/>
      <c r="M13" s="75">
        <v>17252</v>
      </c>
      <c r="O13" s="65" t="s">
        <v>45</v>
      </c>
      <c r="Q13" s="77">
        <v>0.24269507702024101</v>
      </c>
    </row>
    <row r="14" spans="1:25" ht="19.5" x14ac:dyDescent="0.5">
      <c r="A14" s="62" t="s">
        <v>46</v>
      </c>
      <c r="C14" s="75">
        <v>20000000</v>
      </c>
      <c r="D14" s="75"/>
      <c r="E14" s="75">
        <v>3216</v>
      </c>
      <c r="G14" s="65" t="s">
        <v>47</v>
      </c>
      <c r="I14" s="76">
        <v>0.15458940482125899</v>
      </c>
      <c r="K14" s="75">
        <v>20000000</v>
      </c>
      <c r="L14" s="75"/>
      <c r="M14" s="75">
        <v>3216</v>
      </c>
      <c r="O14" s="65" t="s">
        <v>47</v>
      </c>
      <c r="Q14" s="77">
        <v>0.15458940482125899</v>
      </c>
      <c r="U14" s="78"/>
    </row>
    <row r="15" spans="1:25" ht="19.5" x14ac:dyDescent="0.5">
      <c r="A15" s="62" t="s">
        <v>48</v>
      </c>
      <c r="C15" s="75">
        <v>40000000</v>
      </c>
      <c r="D15" s="75"/>
      <c r="E15" s="75">
        <v>1506</v>
      </c>
      <c r="G15" s="65" t="s">
        <v>49</v>
      </c>
      <c r="I15" s="79">
        <v>8.4810916580003504E-2</v>
      </c>
      <c r="K15" s="80">
        <v>40000000</v>
      </c>
      <c r="L15" s="75"/>
      <c r="M15" s="80">
        <v>1506</v>
      </c>
      <c r="O15" s="78" t="s">
        <v>49</v>
      </c>
      <c r="Q15" s="81">
        <v>8.4810916580003504E-2</v>
      </c>
    </row>
    <row r="16" spans="1:25" ht="19.5" x14ac:dyDescent="0.5">
      <c r="A16" s="62"/>
      <c r="C16" s="75"/>
      <c r="D16" s="75"/>
      <c r="E16" s="75"/>
      <c r="I16" s="76"/>
      <c r="K16" s="75"/>
      <c r="L16" s="75"/>
      <c r="M16" s="75"/>
      <c r="Q16" s="77"/>
    </row>
    <row r="17" spans="11:13" x14ac:dyDescent="0.45">
      <c r="K17" s="75"/>
      <c r="L17" s="75"/>
      <c r="M17" s="75"/>
    </row>
  </sheetData>
  <sheetProtection algorithmName="SHA-512" hashValue="AxfRf4AhCCG+8D5rfo4C8nv4a9ml1HufdWkNADOB15cEhzYlV3I50JfGdKqGqLbNeB/+XHrYm6KPfcQZt4fiDA==" saltValue="JUk3S/H2xuwUm6+giI7VUA==" spinCount="100000" sheet="1" objects="1" scenarios="1" selectLockedCells="1" autoFilter="0" selectUnlockedCells="1"/>
  <mergeCells count="7">
    <mergeCell ref="C7:I7"/>
    <mergeCell ref="K7:Q7"/>
    <mergeCell ref="A2:Q2"/>
    <mergeCell ref="A3:Q3"/>
    <mergeCell ref="A4:Q4"/>
    <mergeCell ref="A5:Q5"/>
    <mergeCell ref="A6:Y6"/>
  </mergeCells>
  <pageMargins left="0.7" right="0.7" top="0.75" bottom="0.75" header="0.3" footer="0.3"/>
  <pageSetup paperSize="9" scale="66" orientation="portrait" r:id="rId1"/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24"/>
  <sheetViews>
    <sheetView rightToLeft="1" view="pageBreakPreview" zoomScale="89" zoomScaleNormal="100" zoomScaleSheetLayoutView="89" workbookViewId="0">
      <selection activeCell="B20" sqref="B20"/>
    </sheetView>
  </sheetViews>
  <sheetFormatPr defaultRowHeight="18.75" x14ac:dyDescent="0.45"/>
  <cols>
    <col min="1" max="1" width="28" style="4" bestFit="1" customWidth="1"/>
    <col min="2" max="2" width="1" style="83" customWidth="1"/>
    <col min="3" max="3" width="9" style="83" customWidth="1"/>
    <col min="4" max="4" width="1" style="83" customWidth="1"/>
    <col min="5" max="5" width="13.42578125" style="83" customWidth="1"/>
    <col min="6" max="6" width="1" style="83" customWidth="1"/>
    <col min="7" max="7" width="11" style="83" bestFit="1" customWidth="1"/>
    <col min="8" max="8" width="1" style="83" customWidth="1"/>
    <col min="9" max="9" width="12" style="83" customWidth="1"/>
    <col min="10" max="10" width="1" style="83" customWidth="1"/>
    <col min="11" max="11" width="8.140625" style="83" customWidth="1"/>
    <col min="12" max="12" width="0.42578125" style="83" customWidth="1"/>
    <col min="13" max="13" width="8.7109375" style="83" customWidth="1"/>
    <col min="14" max="14" width="0.85546875" style="83" customWidth="1"/>
    <col min="15" max="15" width="11.7109375" style="83" customWidth="1"/>
    <col min="16" max="16" width="1" style="83" customWidth="1"/>
    <col min="17" max="17" width="20" style="83" customWidth="1"/>
    <col min="18" max="18" width="1" style="83" customWidth="1"/>
    <col min="19" max="19" width="19.42578125" style="83" bestFit="1" customWidth="1"/>
    <col min="20" max="20" width="1" style="83" customWidth="1"/>
    <col min="21" max="21" width="9.42578125" style="83" bestFit="1" customWidth="1"/>
    <col min="22" max="22" width="1" style="83" customWidth="1"/>
    <col min="23" max="23" width="18.28515625" style="83" bestFit="1" customWidth="1"/>
    <col min="24" max="24" width="1" style="83" customWidth="1"/>
    <col min="25" max="25" width="8" style="83" bestFit="1" customWidth="1"/>
    <col min="26" max="26" width="1" style="83" customWidth="1"/>
    <col min="27" max="27" width="16" style="83" bestFit="1" customWidth="1"/>
    <col min="28" max="28" width="1" style="83" customWidth="1"/>
    <col min="29" max="29" width="11" style="83" customWidth="1"/>
    <col min="30" max="30" width="0.5703125" style="83" customWidth="1"/>
    <col min="31" max="31" width="15.42578125" style="83" customWidth="1"/>
    <col min="32" max="32" width="0.5703125" style="83" customWidth="1"/>
    <col min="33" max="33" width="19" style="83" customWidth="1"/>
    <col min="34" max="34" width="1" style="83" customWidth="1"/>
    <col min="35" max="35" width="18" style="83" customWidth="1"/>
    <col min="36" max="36" width="1" style="83" customWidth="1"/>
    <col min="37" max="37" width="12.7109375" style="83" customWidth="1"/>
    <col min="38" max="38" width="1" style="83" customWidth="1"/>
    <col min="39" max="39" width="9.140625" style="83" customWidth="1"/>
    <col min="40" max="40" width="9.140625" style="83"/>
    <col min="41" max="41" width="20.5703125" style="83" bestFit="1" customWidth="1"/>
    <col min="42" max="16384" width="9.140625" style="83"/>
  </cols>
  <sheetData>
    <row r="2" spans="1:40" ht="21" x14ac:dyDescent="0.55000000000000004">
      <c r="A2" s="231" t="s">
        <v>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</row>
    <row r="3" spans="1:40" ht="21" x14ac:dyDescent="0.55000000000000004">
      <c r="A3" s="231" t="s">
        <v>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</row>
    <row r="4" spans="1:40" ht="21" x14ac:dyDescent="0.55000000000000004">
      <c r="A4" s="231" t="s">
        <v>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</row>
    <row r="5" spans="1:40" s="26" customFormat="1" ht="22.5" x14ac:dyDescent="0.4">
      <c r="A5" s="232" t="s">
        <v>178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</row>
    <row r="6" spans="1:40" ht="19.5" x14ac:dyDescent="0.45">
      <c r="A6" s="249" t="s">
        <v>50</v>
      </c>
      <c r="B6" s="249" t="s">
        <v>50</v>
      </c>
      <c r="C6" s="250" t="s">
        <v>50</v>
      </c>
      <c r="D6" s="250" t="s">
        <v>50</v>
      </c>
      <c r="E6" s="250" t="s">
        <v>50</v>
      </c>
      <c r="F6" s="250" t="s">
        <v>50</v>
      </c>
      <c r="G6" s="250" t="s">
        <v>50</v>
      </c>
      <c r="H6" s="249" t="s">
        <v>50</v>
      </c>
      <c r="I6" s="250" t="s">
        <v>50</v>
      </c>
      <c r="J6" s="249" t="s">
        <v>50</v>
      </c>
      <c r="K6" s="250" t="s">
        <v>50</v>
      </c>
      <c r="L6" s="250" t="s">
        <v>50</v>
      </c>
      <c r="M6" s="250" t="s">
        <v>50</v>
      </c>
      <c r="N6" s="84"/>
      <c r="O6" s="226" t="s">
        <v>4</v>
      </c>
      <c r="P6" s="254" t="s">
        <v>4</v>
      </c>
      <c r="Q6" s="226" t="s">
        <v>4</v>
      </c>
      <c r="R6" s="226" t="s">
        <v>4</v>
      </c>
      <c r="S6" s="226" t="s">
        <v>4</v>
      </c>
      <c r="T6" s="85"/>
      <c r="U6" s="226" t="s">
        <v>5</v>
      </c>
      <c r="V6" s="226" t="s">
        <v>5</v>
      </c>
      <c r="W6" s="226" t="s">
        <v>5</v>
      </c>
      <c r="X6" s="226" t="s">
        <v>5</v>
      </c>
      <c r="Y6" s="226" t="s">
        <v>5</v>
      </c>
      <c r="Z6" s="226" t="s">
        <v>5</v>
      </c>
      <c r="AA6" s="226" t="s">
        <v>5</v>
      </c>
      <c r="AB6" s="12"/>
      <c r="AC6" s="226" t="s">
        <v>6</v>
      </c>
      <c r="AD6" s="226" t="s">
        <v>6</v>
      </c>
      <c r="AE6" s="226" t="s">
        <v>6</v>
      </c>
      <c r="AF6" s="226" t="s">
        <v>6</v>
      </c>
      <c r="AG6" s="226" t="s">
        <v>6</v>
      </c>
      <c r="AH6" s="226" t="s">
        <v>6</v>
      </c>
      <c r="AI6" s="226" t="s">
        <v>6</v>
      </c>
      <c r="AJ6" s="226" t="s">
        <v>6</v>
      </c>
      <c r="AK6" s="226" t="s">
        <v>6</v>
      </c>
    </row>
    <row r="7" spans="1:40" s="89" customFormat="1" x14ac:dyDescent="0.45">
      <c r="A7" s="253" t="s">
        <v>51</v>
      </c>
      <c r="B7" s="86"/>
      <c r="C7" s="253" t="s">
        <v>52</v>
      </c>
      <c r="D7" s="86"/>
      <c r="E7" s="253" t="s">
        <v>53</v>
      </c>
      <c r="F7" s="86"/>
      <c r="G7" s="253" t="s">
        <v>54</v>
      </c>
      <c r="H7" s="86"/>
      <c r="I7" s="248" t="s">
        <v>55</v>
      </c>
      <c r="J7" s="86"/>
      <c r="K7" s="248" t="s">
        <v>56</v>
      </c>
      <c r="L7" s="86"/>
      <c r="M7" s="247" t="s">
        <v>35</v>
      </c>
      <c r="N7" s="87"/>
      <c r="O7" s="251" t="s">
        <v>7</v>
      </c>
      <c r="P7" s="88"/>
      <c r="Q7" s="252" t="s">
        <v>8</v>
      </c>
      <c r="R7" s="88"/>
      <c r="S7" s="252" t="s">
        <v>9</v>
      </c>
      <c r="T7" s="88"/>
      <c r="U7" s="251" t="s">
        <v>10</v>
      </c>
      <c r="V7" s="251" t="s">
        <v>10</v>
      </c>
      <c r="W7" s="251" t="s">
        <v>10</v>
      </c>
      <c r="X7" s="88"/>
      <c r="Y7" s="251" t="s">
        <v>11</v>
      </c>
      <c r="Z7" s="251" t="s">
        <v>11</v>
      </c>
      <c r="AA7" s="251" t="s">
        <v>11</v>
      </c>
      <c r="AB7" s="88"/>
      <c r="AC7" s="252" t="s">
        <v>7</v>
      </c>
      <c r="AD7" s="88"/>
      <c r="AE7" s="252" t="s">
        <v>57</v>
      </c>
      <c r="AF7" s="88"/>
      <c r="AG7" s="252" t="s">
        <v>8</v>
      </c>
      <c r="AH7" s="88"/>
      <c r="AI7" s="252" t="s">
        <v>9</v>
      </c>
      <c r="AJ7" s="88"/>
      <c r="AK7" s="253" t="s">
        <v>13</v>
      </c>
    </row>
    <row r="8" spans="1:40" s="89" customFormat="1" ht="19.5" x14ac:dyDescent="0.45">
      <c r="A8" s="248" t="s">
        <v>51</v>
      </c>
      <c r="B8" s="86"/>
      <c r="C8" s="248" t="s">
        <v>52</v>
      </c>
      <c r="D8" s="86"/>
      <c r="E8" s="248" t="s">
        <v>53</v>
      </c>
      <c r="F8" s="86"/>
      <c r="G8" s="248" t="s">
        <v>54</v>
      </c>
      <c r="H8" s="86"/>
      <c r="I8" s="248" t="s">
        <v>55</v>
      </c>
      <c r="J8" s="86"/>
      <c r="K8" s="248" t="s">
        <v>56</v>
      </c>
      <c r="L8" s="86"/>
      <c r="M8" s="248" t="s">
        <v>35</v>
      </c>
      <c r="N8" s="87"/>
      <c r="O8" s="251" t="s">
        <v>7</v>
      </c>
      <c r="P8" s="88"/>
      <c r="Q8" s="251" t="s">
        <v>8</v>
      </c>
      <c r="R8" s="88"/>
      <c r="S8" s="251" t="s">
        <v>9</v>
      </c>
      <c r="T8" s="88"/>
      <c r="U8" s="90" t="s">
        <v>7</v>
      </c>
      <c r="V8" s="88"/>
      <c r="W8" s="90" t="s">
        <v>8</v>
      </c>
      <c r="X8" s="88"/>
      <c r="Y8" s="90" t="s">
        <v>7</v>
      </c>
      <c r="Z8" s="88"/>
      <c r="AA8" s="90" t="s">
        <v>14</v>
      </c>
      <c r="AB8" s="88"/>
      <c r="AC8" s="251" t="s">
        <v>7</v>
      </c>
      <c r="AD8" s="88"/>
      <c r="AE8" s="251" t="s">
        <v>57</v>
      </c>
      <c r="AF8" s="88"/>
      <c r="AG8" s="251" t="s">
        <v>8</v>
      </c>
      <c r="AH8" s="88"/>
      <c r="AI8" s="251" t="s">
        <v>9</v>
      </c>
      <c r="AJ8" s="88"/>
      <c r="AK8" s="248" t="s">
        <v>13</v>
      </c>
    </row>
    <row r="9" spans="1:40" ht="19.5" x14ac:dyDescent="0.5">
      <c r="A9" s="8" t="s">
        <v>58</v>
      </c>
      <c r="B9" s="12"/>
      <c r="C9" s="12" t="s">
        <v>59</v>
      </c>
      <c r="D9" s="12"/>
      <c r="E9" s="12" t="s">
        <v>59</v>
      </c>
      <c r="F9" s="12"/>
      <c r="G9" s="12" t="s">
        <v>60</v>
      </c>
      <c r="H9" s="12"/>
      <c r="I9" s="84" t="s">
        <v>61</v>
      </c>
      <c r="J9" s="84"/>
      <c r="K9" s="9">
        <v>0</v>
      </c>
      <c r="L9" s="9"/>
      <c r="M9" s="91">
        <v>0</v>
      </c>
      <c r="N9" s="17"/>
      <c r="O9" s="9">
        <v>71600</v>
      </c>
      <c r="P9" s="9"/>
      <c r="Q9" s="9">
        <v>50014503485</v>
      </c>
      <c r="R9" s="9"/>
      <c r="S9" s="9">
        <v>51757417267</v>
      </c>
      <c r="T9" s="9"/>
      <c r="U9" s="9">
        <v>0</v>
      </c>
      <c r="V9" s="9"/>
      <c r="W9" s="9">
        <v>0</v>
      </c>
      <c r="X9" s="9"/>
      <c r="Y9" s="9">
        <v>0</v>
      </c>
      <c r="Z9" s="9"/>
      <c r="AA9" s="9">
        <v>0</v>
      </c>
      <c r="AB9" s="9"/>
      <c r="AC9" s="9">
        <v>71600</v>
      </c>
      <c r="AD9" s="9"/>
      <c r="AE9" s="9">
        <v>717620</v>
      </c>
      <c r="AF9" s="9"/>
      <c r="AG9" s="9">
        <v>50014503485</v>
      </c>
      <c r="AH9" s="9"/>
      <c r="AI9" s="9">
        <v>51372279086</v>
      </c>
      <c r="AJ9" s="12"/>
      <c r="AK9" s="92">
        <v>0.37</v>
      </c>
      <c r="AM9" s="92"/>
      <c r="AN9" s="93"/>
    </row>
    <row r="10" spans="1:40" ht="19.5" x14ac:dyDescent="0.5">
      <c r="A10" s="8" t="s">
        <v>62</v>
      </c>
      <c r="B10" s="12"/>
      <c r="C10" s="12" t="s">
        <v>59</v>
      </c>
      <c r="D10" s="12"/>
      <c r="E10" s="12" t="s">
        <v>59</v>
      </c>
      <c r="F10" s="12"/>
      <c r="G10" s="12" t="s">
        <v>63</v>
      </c>
      <c r="H10" s="12"/>
      <c r="I10" s="12" t="s">
        <v>64</v>
      </c>
      <c r="J10" s="12"/>
      <c r="K10" s="9">
        <v>0</v>
      </c>
      <c r="L10" s="9"/>
      <c r="M10" s="9">
        <v>0</v>
      </c>
      <c r="N10" s="9"/>
      <c r="O10" s="9">
        <v>3000</v>
      </c>
      <c r="P10" s="9"/>
      <c r="Q10" s="9">
        <v>2657731625</v>
      </c>
      <c r="R10" s="9"/>
      <c r="S10" s="9">
        <v>2748101816</v>
      </c>
      <c r="T10" s="9"/>
      <c r="U10" s="9">
        <v>0</v>
      </c>
      <c r="V10" s="9"/>
      <c r="W10" s="9">
        <v>0</v>
      </c>
      <c r="X10" s="9"/>
      <c r="Y10" s="9">
        <v>0</v>
      </c>
      <c r="Z10" s="9"/>
      <c r="AA10" s="9">
        <v>0</v>
      </c>
      <c r="AB10" s="9"/>
      <c r="AC10" s="10">
        <v>3000</v>
      </c>
      <c r="AD10" s="10"/>
      <c r="AE10" s="10">
        <v>933010</v>
      </c>
      <c r="AF10" s="10"/>
      <c r="AG10" s="10">
        <v>2657731625</v>
      </c>
      <c r="AH10" s="10"/>
      <c r="AI10" s="10">
        <v>2798522675</v>
      </c>
      <c r="AJ10" s="94"/>
      <c r="AK10" s="95">
        <v>0.02</v>
      </c>
      <c r="AM10" s="95"/>
      <c r="AN10" s="96"/>
    </row>
    <row r="11" spans="1:40" ht="19.5" x14ac:dyDescent="0.5">
      <c r="A11" s="8" t="s">
        <v>65</v>
      </c>
      <c r="B11" s="12"/>
      <c r="C11" s="12" t="s">
        <v>59</v>
      </c>
      <c r="D11" s="12"/>
      <c r="E11" s="12" t="s">
        <v>59</v>
      </c>
      <c r="F11" s="12"/>
      <c r="G11" s="12" t="s">
        <v>66</v>
      </c>
      <c r="H11" s="12"/>
      <c r="I11" s="12" t="s">
        <v>39</v>
      </c>
      <c r="J11" s="12"/>
      <c r="K11" s="9">
        <v>16</v>
      </c>
      <c r="L11" s="9"/>
      <c r="M11" s="9">
        <v>16</v>
      </c>
      <c r="N11" s="9"/>
      <c r="O11" s="9">
        <v>1386965</v>
      </c>
      <c r="P11" s="9"/>
      <c r="Q11" s="9">
        <v>1300799350842</v>
      </c>
      <c r="R11" s="9"/>
      <c r="S11" s="9">
        <v>1340122808637</v>
      </c>
      <c r="T11" s="9"/>
      <c r="U11" s="9">
        <v>0</v>
      </c>
      <c r="V11" s="9"/>
      <c r="W11" s="9">
        <v>0</v>
      </c>
      <c r="X11" s="9"/>
      <c r="Y11" s="9">
        <v>0</v>
      </c>
      <c r="Z11" s="9"/>
      <c r="AA11" s="9">
        <v>0</v>
      </c>
      <c r="AB11" s="9"/>
      <c r="AC11" s="9">
        <v>1386965</v>
      </c>
      <c r="AD11" s="9"/>
      <c r="AE11" s="9">
        <v>974930</v>
      </c>
      <c r="AF11" s="9"/>
      <c r="AG11" s="9">
        <v>1300799350842</v>
      </c>
      <c r="AH11" s="9"/>
      <c r="AI11" s="9">
        <v>1351948702326</v>
      </c>
      <c r="AJ11" s="12"/>
      <c r="AK11" s="92">
        <v>9.6300000000000008</v>
      </c>
      <c r="AM11" s="92"/>
      <c r="AN11" s="93"/>
    </row>
    <row r="12" spans="1:40" ht="19.5" x14ac:dyDescent="0.5">
      <c r="A12" s="8" t="s">
        <v>67</v>
      </c>
      <c r="B12" s="12"/>
      <c r="C12" s="12" t="s">
        <v>59</v>
      </c>
      <c r="D12" s="12"/>
      <c r="E12" s="12" t="s">
        <v>59</v>
      </c>
      <c r="F12" s="12"/>
      <c r="G12" s="12" t="s">
        <v>68</v>
      </c>
      <c r="H12" s="12"/>
      <c r="I12" s="12" t="s">
        <v>69</v>
      </c>
      <c r="J12" s="12"/>
      <c r="K12" s="9">
        <v>18</v>
      </c>
      <c r="L12" s="9"/>
      <c r="M12" s="9">
        <v>18</v>
      </c>
      <c r="N12" s="9"/>
      <c r="O12" s="9">
        <v>2117259</v>
      </c>
      <c r="P12" s="9"/>
      <c r="Q12" s="9">
        <v>2000326290212</v>
      </c>
      <c r="R12" s="9"/>
      <c r="S12" s="9">
        <v>2037153725011</v>
      </c>
      <c r="T12" s="9"/>
      <c r="U12" s="9">
        <v>525210</v>
      </c>
      <c r="V12" s="9"/>
      <c r="W12" s="9">
        <v>500081644984</v>
      </c>
      <c r="X12" s="9"/>
      <c r="Y12" s="9">
        <v>0</v>
      </c>
      <c r="Z12" s="9"/>
      <c r="AA12" s="9">
        <v>0</v>
      </c>
      <c r="AB12" s="9"/>
      <c r="AC12" s="9">
        <v>2642469</v>
      </c>
      <c r="AD12" s="9"/>
      <c r="AE12" s="9">
        <v>969650</v>
      </c>
      <c r="AF12" s="9"/>
      <c r="AG12" s="9">
        <v>2500407935196</v>
      </c>
      <c r="AH12" s="9"/>
      <c r="AI12" s="9">
        <v>2561805654400</v>
      </c>
      <c r="AJ12" s="12"/>
      <c r="AK12" s="92">
        <v>18.239999999999998</v>
      </c>
      <c r="AM12" s="92"/>
      <c r="AN12" s="93"/>
    </row>
    <row r="13" spans="1:40" ht="19.5" x14ac:dyDescent="0.5">
      <c r="A13" s="8" t="s">
        <v>70</v>
      </c>
      <c r="B13" s="12"/>
      <c r="C13" s="12" t="s">
        <v>59</v>
      </c>
      <c r="D13" s="12"/>
      <c r="E13" s="12" t="s">
        <v>59</v>
      </c>
      <c r="F13" s="12"/>
      <c r="G13" s="12" t="s">
        <v>71</v>
      </c>
      <c r="H13" s="12"/>
      <c r="I13" s="12" t="s">
        <v>72</v>
      </c>
      <c r="J13" s="12"/>
      <c r="K13" s="9">
        <v>23</v>
      </c>
      <c r="L13" s="9"/>
      <c r="M13" s="9">
        <v>23</v>
      </c>
      <c r="N13" s="9"/>
      <c r="O13" s="9">
        <v>1500000</v>
      </c>
      <c r="P13" s="9"/>
      <c r="Q13" s="9">
        <v>1500160000000</v>
      </c>
      <c r="R13" s="9"/>
      <c r="S13" s="9">
        <v>1499728125000</v>
      </c>
      <c r="T13" s="9"/>
      <c r="U13" s="9">
        <v>0</v>
      </c>
      <c r="V13" s="9"/>
      <c r="W13" s="9">
        <v>0</v>
      </c>
      <c r="X13" s="9"/>
      <c r="Y13" s="9">
        <v>0</v>
      </c>
      <c r="Z13" s="9"/>
      <c r="AA13" s="9">
        <v>0</v>
      </c>
      <c r="AB13" s="9"/>
      <c r="AC13" s="9">
        <v>1500000</v>
      </c>
      <c r="AD13" s="9"/>
      <c r="AE13" s="9">
        <v>1000000</v>
      </c>
      <c r="AF13" s="9"/>
      <c r="AG13" s="9">
        <v>1500160000000</v>
      </c>
      <c r="AH13" s="9"/>
      <c r="AI13" s="9">
        <v>1499728125000</v>
      </c>
      <c r="AJ13" s="12"/>
      <c r="AK13" s="92">
        <v>10.68</v>
      </c>
      <c r="AM13" s="92"/>
      <c r="AN13" s="93"/>
    </row>
    <row r="14" spans="1:40" ht="19.5" x14ac:dyDescent="0.5">
      <c r="A14" s="8" t="s">
        <v>73</v>
      </c>
      <c r="B14" s="12"/>
      <c r="C14" s="12" t="s">
        <v>59</v>
      </c>
      <c r="D14" s="12"/>
      <c r="E14" s="12" t="s">
        <v>59</v>
      </c>
      <c r="F14" s="12"/>
      <c r="G14" s="12" t="s">
        <v>74</v>
      </c>
      <c r="H14" s="12"/>
      <c r="I14" s="12" t="s">
        <v>75</v>
      </c>
      <c r="J14" s="12"/>
      <c r="K14" s="9">
        <v>20.5</v>
      </c>
      <c r="L14" s="9"/>
      <c r="M14" s="9">
        <v>20.5</v>
      </c>
      <c r="N14" s="9"/>
      <c r="O14" s="9">
        <v>2100000</v>
      </c>
      <c r="P14" s="9"/>
      <c r="Q14" s="9">
        <v>2003959482000</v>
      </c>
      <c r="R14" s="9"/>
      <c r="S14" s="9">
        <v>2043601530075</v>
      </c>
      <c r="T14" s="9"/>
      <c r="U14" s="9">
        <v>0</v>
      </c>
      <c r="V14" s="9"/>
      <c r="W14" s="9">
        <v>0</v>
      </c>
      <c r="X14" s="9"/>
      <c r="Y14" s="9">
        <v>0</v>
      </c>
      <c r="Z14" s="9"/>
      <c r="AA14" s="9">
        <v>0</v>
      </c>
      <c r="AB14" s="9"/>
      <c r="AC14" s="9">
        <v>2100000</v>
      </c>
      <c r="AD14" s="9"/>
      <c r="AE14" s="9">
        <v>977859</v>
      </c>
      <c r="AF14" s="9"/>
      <c r="AG14" s="9">
        <v>2003959482000</v>
      </c>
      <c r="AH14" s="9"/>
      <c r="AI14" s="9">
        <v>2053131702418</v>
      </c>
      <c r="AJ14" s="12"/>
      <c r="AK14" s="92">
        <v>14.62</v>
      </c>
      <c r="AM14" s="92"/>
      <c r="AN14" s="93"/>
    </row>
    <row r="15" spans="1:40" ht="19.5" x14ac:dyDescent="0.5">
      <c r="A15" s="8" t="s">
        <v>76</v>
      </c>
      <c r="B15" s="12"/>
      <c r="C15" s="12" t="s">
        <v>59</v>
      </c>
      <c r="D15" s="12"/>
      <c r="E15" s="12" t="s">
        <v>59</v>
      </c>
      <c r="F15" s="12"/>
      <c r="G15" s="12" t="s">
        <v>77</v>
      </c>
      <c r="H15" s="12"/>
      <c r="I15" s="12" t="s">
        <v>78</v>
      </c>
      <c r="J15" s="12"/>
      <c r="K15" s="9">
        <v>17</v>
      </c>
      <c r="L15" s="9"/>
      <c r="M15" s="9">
        <v>17</v>
      </c>
      <c r="N15" s="9"/>
      <c r="O15" s="9">
        <v>205000</v>
      </c>
      <c r="P15" s="9"/>
      <c r="Q15" s="9">
        <v>197126159608</v>
      </c>
      <c r="R15" s="9"/>
      <c r="S15" s="9">
        <v>199999053600</v>
      </c>
      <c r="T15" s="9"/>
      <c r="U15" s="9">
        <v>0</v>
      </c>
      <c r="V15" s="9"/>
      <c r="W15" s="9">
        <v>0</v>
      </c>
      <c r="X15" s="9"/>
      <c r="Y15" s="9">
        <v>0</v>
      </c>
      <c r="Z15" s="9"/>
      <c r="AA15" s="9">
        <v>0</v>
      </c>
      <c r="AB15" s="9"/>
      <c r="AC15" s="9">
        <v>205000</v>
      </c>
      <c r="AD15" s="9"/>
      <c r="AE15" s="9">
        <v>986028</v>
      </c>
      <c r="AF15" s="9"/>
      <c r="AG15" s="9">
        <v>197126159608</v>
      </c>
      <c r="AH15" s="9"/>
      <c r="AI15" s="9">
        <v>202099102897</v>
      </c>
      <c r="AJ15" s="12"/>
      <c r="AK15" s="92">
        <v>1.44</v>
      </c>
      <c r="AM15" s="92"/>
      <c r="AN15" s="93"/>
    </row>
    <row r="16" spans="1:40" ht="19.5" x14ac:dyDescent="0.5">
      <c r="A16" s="8" t="s">
        <v>79</v>
      </c>
      <c r="B16" s="12"/>
      <c r="C16" s="12" t="s">
        <v>59</v>
      </c>
      <c r="D16" s="12"/>
      <c r="E16" s="12" t="s">
        <v>59</v>
      </c>
      <c r="F16" s="12"/>
      <c r="G16" s="12" t="s">
        <v>80</v>
      </c>
      <c r="H16" s="12"/>
      <c r="I16" s="12" t="s">
        <v>81</v>
      </c>
      <c r="J16" s="12"/>
      <c r="K16" s="9">
        <v>23</v>
      </c>
      <c r="L16" s="9"/>
      <c r="M16" s="9">
        <v>23</v>
      </c>
      <c r="N16" s="9"/>
      <c r="O16" s="9">
        <v>117500</v>
      </c>
      <c r="P16" s="9"/>
      <c r="Q16" s="9">
        <v>117538434868</v>
      </c>
      <c r="R16" s="9"/>
      <c r="S16" s="9">
        <v>117478703125</v>
      </c>
      <c r="T16" s="9"/>
      <c r="U16" s="9">
        <v>0</v>
      </c>
      <c r="V16" s="9"/>
      <c r="W16" s="10">
        <v>0</v>
      </c>
      <c r="X16" s="9"/>
      <c r="Y16" s="9">
        <v>117000</v>
      </c>
      <c r="Z16" s="9"/>
      <c r="AA16" s="9">
        <v>116983543750</v>
      </c>
      <c r="AB16" s="9"/>
      <c r="AC16" s="9">
        <v>500</v>
      </c>
      <c r="AD16" s="9"/>
      <c r="AE16" s="9">
        <v>1000000</v>
      </c>
      <c r="AF16" s="9"/>
      <c r="AG16" s="9">
        <v>500163552</v>
      </c>
      <c r="AH16" s="9"/>
      <c r="AI16" s="9">
        <v>499909375</v>
      </c>
      <c r="AJ16" s="12"/>
      <c r="AK16" s="103" t="s">
        <v>168</v>
      </c>
      <c r="AM16" s="92"/>
      <c r="AN16" s="93"/>
    </row>
    <row r="17" spans="1:40" ht="19.5" x14ac:dyDescent="0.5">
      <c r="A17" s="8" t="s">
        <v>82</v>
      </c>
      <c r="B17" s="12"/>
      <c r="C17" s="12" t="s">
        <v>59</v>
      </c>
      <c r="D17" s="12"/>
      <c r="E17" s="12" t="s">
        <v>59</v>
      </c>
      <c r="F17" s="12"/>
      <c r="G17" s="12" t="s">
        <v>83</v>
      </c>
      <c r="H17" s="12"/>
      <c r="I17" s="12" t="s">
        <v>84</v>
      </c>
      <c r="J17" s="12"/>
      <c r="K17" s="9">
        <v>18</v>
      </c>
      <c r="L17" s="9"/>
      <c r="M17" s="9">
        <v>18</v>
      </c>
      <c r="N17" s="9"/>
      <c r="O17" s="9">
        <v>1000</v>
      </c>
      <c r="P17" s="9"/>
      <c r="Q17" s="9">
        <v>1000181250</v>
      </c>
      <c r="R17" s="9"/>
      <c r="S17" s="9">
        <v>924552394</v>
      </c>
      <c r="T17" s="9"/>
      <c r="U17" s="9">
        <v>0</v>
      </c>
      <c r="V17" s="9"/>
      <c r="W17" s="10">
        <v>0</v>
      </c>
      <c r="X17" s="9"/>
      <c r="Y17" s="9">
        <v>0</v>
      </c>
      <c r="Z17" s="9"/>
      <c r="AA17" s="9">
        <v>0</v>
      </c>
      <c r="AB17" s="9"/>
      <c r="AC17" s="9">
        <v>1000</v>
      </c>
      <c r="AD17" s="9"/>
      <c r="AE17" s="9">
        <v>924720</v>
      </c>
      <c r="AF17" s="9"/>
      <c r="AG17" s="9">
        <v>1000181250</v>
      </c>
      <c r="AH17" s="9"/>
      <c r="AI17" s="9">
        <v>924552394</v>
      </c>
      <c r="AJ17" s="12"/>
      <c r="AK17" s="92">
        <v>0.01</v>
      </c>
      <c r="AM17" s="92"/>
      <c r="AN17" s="93"/>
    </row>
    <row r="18" spans="1:40" ht="19.5" x14ac:dyDescent="0.5">
      <c r="A18" s="8" t="s">
        <v>85</v>
      </c>
      <c r="B18" s="12"/>
      <c r="C18" s="12" t="s">
        <v>59</v>
      </c>
      <c r="D18" s="12"/>
      <c r="E18" s="12" t="s">
        <v>59</v>
      </c>
      <c r="F18" s="12"/>
      <c r="G18" s="12" t="s">
        <v>86</v>
      </c>
      <c r="H18" s="12"/>
      <c r="I18" s="12" t="s">
        <v>87</v>
      </c>
      <c r="J18" s="12"/>
      <c r="K18" s="9">
        <v>18</v>
      </c>
      <c r="L18" s="9"/>
      <c r="M18" s="9">
        <v>18</v>
      </c>
      <c r="N18" s="9"/>
      <c r="O18" s="9">
        <v>20000</v>
      </c>
      <c r="P18" s="9"/>
      <c r="Q18" s="9">
        <v>20003625000</v>
      </c>
      <c r="R18" s="9"/>
      <c r="S18" s="9">
        <v>19996375000</v>
      </c>
      <c r="T18" s="9"/>
      <c r="U18" s="9">
        <v>0</v>
      </c>
      <c r="V18" s="9"/>
      <c r="W18" s="10">
        <v>0</v>
      </c>
      <c r="X18" s="9"/>
      <c r="Y18" s="9">
        <v>0</v>
      </c>
      <c r="Z18" s="9"/>
      <c r="AA18" s="9">
        <v>0</v>
      </c>
      <c r="AB18" s="9"/>
      <c r="AC18" s="9">
        <v>20000</v>
      </c>
      <c r="AD18" s="9"/>
      <c r="AE18" s="9">
        <v>1000000</v>
      </c>
      <c r="AF18" s="9"/>
      <c r="AG18" s="9">
        <v>20003625000</v>
      </c>
      <c r="AH18" s="9"/>
      <c r="AI18" s="9">
        <v>19996375000</v>
      </c>
      <c r="AJ18" s="12"/>
      <c r="AK18" s="92">
        <v>0.14000000000000001</v>
      </c>
      <c r="AM18" s="92"/>
      <c r="AN18" s="93"/>
    </row>
    <row r="19" spans="1:40" ht="19.5" x14ac:dyDescent="0.5">
      <c r="A19" s="8" t="s">
        <v>88</v>
      </c>
      <c r="B19" s="12"/>
      <c r="C19" s="12" t="s">
        <v>59</v>
      </c>
      <c r="D19" s="12"/>
      <c r="E19" s="12" t="s">
        <v>59</v>
      </c>
      <c r="F19" s="12"/>
      <c r="G19" s="12" t="s">
        <v>89</v>
      </c>
      <c r="H19" s="12"/>
      <c r="I19" s="12" t="s">
        <v>90</v>
      </c>
      <c r="J19" s="12"/>
      <c r="K19" s="9">
        <v>18</v>
      </c>
      <c r="L19" s="9"/>
      <c r="M19" s="9">
        <v>18</v>
      </c>
      <c r="N19" s="9"/>
      <c r="O19" s="9">
        <v>0</v>
      </c>
      <c r="P19" s="9"/>
      <c r="Q19" s="9">
        <v>0</v>
      </c>
      <c r="R19" s="9"/>
      <c r="S19" s="9">
        <v>0</v>
      </c>
      <c r="T19" s="9"/>
      <c r="U19" s="9">
        <v>3440000</v>
      </c>
      <c r="V19" s="9"/>
      <c r="W19" s="10">
        <v>3259480000000</v>
      </c>
      <c r="X19" s="9"/>
      <c r="Y19" s="9">
        <v>0</v>
      </c>
      <c r="Z19" s="9"/>
      <c r="AA19" s="9">
        <v>0</v>
      </c>
      <c r="AB19" s="9"/>
      <c r="AC19" s="9">
        <v>3440000</v>
      </c>
      <c r="AD19" s="9"/>
      <c r="AE19" s="9">
        <v>948463</v>
      </c>
      <c r="AF19" s="9"/>
      <c r="AG19" s="9">
        <v>3259480000000</v>
      </c>
      <c r="AH19" s="9"/>
      <c r="AI19" s="9">
        <v>3262121353319</v>
      </c>
      <c r="AJ19" s="12"/>
      <c r="AK19" s="92">
        <v>23.23</v>
      </c>
      <c r="AM19" s="92"/>
      <c r="AN19" s="93"/>
    </row>
    <row r="20" spans="1:40" ht="19.5" x14ac:dyDescent="0.5">
      <c r="A20" s="8" t="s">
        <v>91</v>
      </c>
      <c r="B20" s="12"/>
      <c r="C20" s="12" t="s">
        <v>59</v>
      </c>
      <c r="D20" s="12"/>
      <c r="E20" s="12" t="s">
        <v>59</v>
      </c>
      <c r="F20" s="12"/>
      <c r="G20" s="12" t="s">
        <v>92</v>
      </c>
      <c r="H20" s="12"/>
      <c r="I20" s="12" t="s">
        <v>93</v>
      </c>
      <c r="J20" s="12"/>
      <c r="K20" s="9">
        <v>23</v>
      </c>
      <c r="L20" s="9"/>
      <c r="M20" s="9">
        <v>23</v>
      </c>
      <c r="N20" s="9"/>
      <c r="O20" s="9">
        <v>0</v>
      </c>
      <c r="P20" s="17"/>
      <c r="Q20" s="9">
        <v>0</v>
      </c>
      <c r="R20" s="9"/>
      <c r="S20" s="9">
        <v>0</v>
      </c>
      <c r="T20" s="17"/>
      <c r="U20" s="9">
        <v>500000</v>
      </c>
      <c r="V20" s="9"/>
      <c r="W20" s="10">
        <v>500000000000</v>
      </c>
      <c r="X20" s="9"/>
      <c r="Y20" s="9">
        <v>0</v>
      </c>
      <c r="Z20" s="9"/>
      <c r="AA20" s="9">
        <v>0</v>
      </c>
      <c r="AB20" s="9"/>
      <c r="AC20" s="9">
        <v>500000</v>
      </c>
      <c r="AD20" s="17"/>
      <c r="AE20" s="9">
        <v>1000000</v>
      </c>
      <c r="AF20" s="9"/>
      <c r="AG20" s="9">
        <v>500000000000</v>
      </c>
      <c r="AH20" s="9"/>
      <c r="AI20" s="9">
        <v>499909375000</v>
      </c>
      <c r="AJ20" s="12"/>
      <c r="AK20" s="92">
        <v>3.56</v>
      </c>
      <c r="AM20" s="92"/>
      <c r="AN20" s="93"/>
    </row>
    <row r="21" spans="1:40" s="102" customFormat="1" ht="21.75" thickBot="1" x14ac:dyDescent="0.6">
      <c r="A21" s="8"/>
      <c r="B21" s="6"/>
      <c r="C21" s="6"/>
      <c r="D21" s="6"/>
      <c r="E21" s="6"/>
      <c r="F21" s="6"/>
      <c r="G21" s="6"/>
      <c r="H21" s="6"/>
      <c r="I21" s="6"/>
      <c r="J21" s="6"/>
      <c r="K21" s="97"/>
      <c r="L21" s="97"/>
      <c r="M21" s="97"/>
      <c r="N21" s="97"/>
      <c r="O21" s="98"/>
      <c r="P21" s="98"/>
      <c r="Q21" s="99">
        <f>SUM(Q9:Q20)</f>
        <v>7193585758890</v>
      </c>
      <c r="R21" s="99"/>
      <c r="S21" s="99">
        <f>SUM(S9:S20)</f>
        <v>7313510391925</v>
      </c>
      <c r="T21" s="98"/>
      <c r="U21" s="98"/>
      <c r="V21" s="99"/>
      <c r="W21" s="99">
        <f>SUM(W9:W20)</f>
        <v>4259561644984</v>
      </c>
      <c r="X21" s="99"/>
      <c r="Y21" s="98"/>
      <c r="Z21" s="99"/>
      <c r="AA21" s="99">
        <f>SUM(AA9:AA20)</f>
        <v>116983543750</v>
      </c>
      <c r="AB21" s="99"/>
      <c r="AC21" s="98"/>
      <c r="AD21" s="98"/>
      <c r="AE21" s="98"/>
      <c r="AF21" s="99"/>
      <c r="AG21" s="99">
        <f>SUM(AG9:AG20)</f>
        <v>11336109132558</v>
      </c>
      <c r="AH21" s="99"/>
      <c r="AI21" s="99">
        <f>SUM(AI9:AI20)</f>
        <v>11506335653890</v>
      </c>
      <c r="AJ21" s="99"/>
      <c r="AK21" s="100">
        <f>SUM(AK9:AK20)</f>
        <v>81.94</v>
      </c>
      <c r="AL21" s="101"/>
    </row>
    <row r="22" spans="1:40" ht="19.5" thickTop="1" x14ac:dyDescent="0.45">
      <c r="P22" s="14"/>
      <c r="T22" s="14"/>
      <c r="AD22" s="14"/>
    </row>
    <row r="23" spans="1:40" x14ac:dyDescent="0.45">
      <c r="P23" s="14"/>
      <c r="T23" s="14"/>
    </row>
    <row r="24" spans="1:40" x14ac:dyDescent="0.45">
      <c r="T24" s="14"/>
    </row>
  </sheetData>
  <sheetProtection algorithmName="SHA-512" hashValue="hDmxHYsBgZPmkTQK/kFw2R3IE1slAUIzRuCMm/Hej0M49w+yIsuq1hBLr+cwuq6CJSnOBVYY2UKQk+2fnWp6RQ==" saltValue="+9CrxISUetNgoqrLnvpnvw==" spinCount="100000" sheet="1" objects="1" scenarios="1" selectLockedCells="1" autoFilter="0" selectUnlockedCells="1"/>
  <mergeCells count="25">
    <mergeCell ref="A5:Y5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3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X16"/>
  <sheetViews>
    <sheetView rightToLeft="1" view="pageBreakPreview" zoomScale="98" zoomScaleNormal="100" zoomScaleSheetLayoutView="98" workbookViewId="0">
      <selection activeCell="B20" sqref="B20"/>
    </sheetView>
  </sheetViews>
  <sheetFormatPr defaultRowHeight="18.75" x14ac:dyDescent="0.45"/>
  <cols>
    <col min="1" max="1" width="28" style="63" customWidth="1"/>
    <col min="2" max="2" width="1" style="65" customWidth="1"/>
    <col min="3" max="3" width="14.85546875" style="65" customWidth="1"/>
    <col min="4" max="4" width="0.85546875" style="65" customWidth="1"/>
    <col min="5" max="5" width="12.140625" style="65" customWidth="1"/>
    <col min="6" max="6" width="0.85546875" style="65" customWidth="1"/>
    <col min="7" max="7" width="15.85546875" style="65" customWidth="1"/>
    <col min="8" max="8" width="0.5703125" style="65" customWidth="1"/>
    <col min="9" max="9" width="10.85546875" style="65" customWidth="1"/>
    <col min="10" max="10" width="0.5703125" style="65" customWidth="1"/>
    <col min="11" max="11" width="21.42578125" style="65" customWidth="1"/>
    <col min="12" max="12" width="0.85546875" style="65" customWidth="1"/>
    <col min="13" max="13" width="13.5703125" style="65" customWidth="1"/>
    <col min="14" max="14" width="0.85546875" style="65" customWidth="1"/>
    <col min="15" max="15" width="1" style="65" customWidth="1"/>
    <col min="16" max="16" width="8.7109375" style="65" bestFit="1" customWidth="1"/>
    <col min="17" max="16384" width="9.140625" style="65"/>
  </cols>
  <sheetData>
    <row r="2" spans="1:24" ht="21" x14ac:dyDescent="0.55000000000000004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104"/>
      <c r="O2" s="104"/>
      <c r="P2" s="104"/>
    </row>
    <row r="3" spans="1:24" ht="21" x14ac:dyDescent="0.55000000000000004">
      <c r="A3" s="245" t="s">
        <v>1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104"/>
      <c r="O3" s="104"/>
      <c r="P3" s="104"/>
    </row>
    <row r="4" spans="1:24" ht="21" x14ac:dyDescent="0.55000000000000004">
      <c r="A4" s="245" t="s">
        <v>2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104"/>
      <c r="O4" s="104"/>
      <c r="P4" s="104"/>
    </row>
    <row r="5" spans="1:24" ht="22.5" x14ac:dyDescent="0.45">
      <c r="A5" s="246" t="s">
        <v>179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</row>
    <row r="6" spans="1:24" ht="19.5" x14ac:dyDescent="0.45">
      <c r="A6" s="255" t="s">
        <v>3</v>
      </c>
      <c r="B6" s="66"/>
      <c r="C6" s="243" t="s">
        <v>6</v>
      </c>
      <c r="D6" s="243" t="s">
        <v>6</v>
      </c>
      <c r="E6" s="243" t="s">
        <v>6</v>
      </c>
      <c r="F6" s="243" t="s">
        <v>6</v>
      </c>
      <c r="G6" s="243" t="s">
        <v>6</v>
      </c>
      <c r="H6" s="243" t="s">
        <v>6</v>
      </c>
      <c r="I6" s="243" t="s">
        <v>6</v>
      </c>
      <c r="J6" s="243" t="s">
        <v>6</v>
      </c>
      <c r="K6" s="243" t="s">
        <v>6</v>
      </c>
      <c r="L6" s="243" t="s">
        <v>6</v>
      </c>
      <c r="M6" s="243" t="s">
        <v>6</v>
      </c>
      <c r="N6" s="82"/>
      <c r="O6" s="82"/>
      <c r="P6" s="82"/>
    </row>
    <row r="7" spans="1:24" ht="19.5" x14ac:dyDescent="0.45">
      <c r="A7" s="255" t="s">
        <v>3</v>
      </c>
      <c r="B7" s="66"/>
      <c r="C7" s="68" t="s">
        <v>7</v>
      </c>
      <c r="D7" s="106"/>
      <c r="E7" s="68" t="s">
        <v>94</v>
      </c>
      <c r="F7" s="106"/>
      <c r="G7" s="117" t="s">
        <v>95</v>
      </c>
      <c r="H7" s="203"/>
      <c r="I7" s="117" t="s">
        <v>96</v>
      </c>
      <c r="J7" s="203"/>
      <c r="K7" s="117" t="s">
        <v>97</v>
      </c>
      <c r="L7" s="106"/>
      <c r="M7" s="68" t="s">
        <v>98</v>
      </c>
      <c r="N7" s="74"/>
      <c r="O7" s="74"/>
      <c r="P7" s="64"/>
    </row>
    <row r="8" spans="1:24" ht="19.5" x14ac:dyDescent="0.5">
      <c r="A8" s="62" t="s">
        <v>65</v>
      </c>
      <c r="B8" s="66"/>
      <c r="C8" s="71">
        <v>1386965</v>
      </c>
      <c r="D8" s="72"/>
      <c r="E8" s="71">
        <v>956100</v>
      </c>
      <c r="F8" s="66"/>
      <c r="G8" s="84">
        <v>974930</v>
      </c>
      <c r="H8" s="12"/>
      <c r="I8" s="170">
        <v>1.97</v>
      </c>
      <c r="J8" s="12"/>
      <c r="K8" s="204">
        <v>1352193787450</v>
      </c>
      <c r="L8" s="72"/>
      <c r="M8" s="65" t="s">
        <v>168</v>
      </c>
      <c r="N8" s="66"/>
      <c r="O8" s="66"/>
      <c r="P8" s="107"/>
    </row>
    <row r="9" spans="1:24" ht="19.5" x14ac:dyDescent="0.5">
      <c r="A9" s="62" t="s">
        <v>67</v>
      </c>
      <c r="B9" s="74"/>
      <c r="C9" s="71">
        <v>2642469</v>
      </c>
      <c r="D9" s="71"/>
      <c r="E9" s="71">
        <v>952000</v>
      </c>
      <c r="F9" s="74"/>
      <c r="G9" s="84">
        <v>969650</v>
      </c>
      <c r="H9" s="84"/>
      <c r="I9" s="170">
        <v>1.85</v>
      </c>
      <c r="J9" s="84"/>
      <c r="K9" s="204">
        <v>2562270065850</v>
      </c>
      <c r="L9" s="71"/>
      <c r="M9" s="65" t="s">
        <v>168</v>
      </c>
      <c r="N9" s="74"/>
      <c r="O9" s="74"/>
      <c r="P9" s="107"/>
    </row>
    <row r="10" spans="1:24" ht="19.5" x14ac:dyDescent="0.5">
      <c r="A10" s="62" t="s">
        <v>88</v>
      </c>
      <c r="C10" s="75">
        <v>3440000</v>
      </c>
      <c r="D10" s="75"/>
      <c r="E10" s="75">
        <v>947500</v>
      </c>
      <c r="G10" s="83">
        <v>948463</v>
      </c>
      <c r="H10" s="83"/>
      <c r="I10" s="120">
        <v>0.1</v>
      </c>
      <c r="J10" s="83"/>
      <c r="K10" s="122">
        <v>3262712720000</v>
      </c>
      <c r="L10" s="75"/>
      <c r="M10" s="65" t="s">
        <v>168</v>
      </c>
      <c r="P10" s="108"/>
    </row>
    <row r="11" spans="1:24" ht="19.5" x14ac:dyDescent="0.5">
      <c r="A11" s="62" t="s">
        <v>76</v>
      </c>
      <c r="C11" s="75">
        <v>205000</v>
      </c>
      <c r="D11" s="75"/>
      <c r="E11" s="75">
        <v>983380</v>
      </c>
      <c r="G11" s="83">
        <v>986028</v>
      </c>
      <c r="H11" s="83"/>
      <c r="I11" s="120">
        <v>0.27</v>
      </c>
      <c r="J11" s="83"/>
      <c r="K11" s="122">
        <v>202135740000</v>
      </c>
      <c r="L11" s="75"/>
      <c r="M11" s="65" t="s">
        <v>168</v>
      </c>
      <c r="P11" s="108"/>
    </row>
    <row r="12" spans="1:24" ht="19.5" x14ac:dyDescent="0.5">
      <c r="A12" s="62" t="s">
        <v>73</v>
      </c>
      <c r="C12" s="75">
        <v>2100000</v>
      </c>
      <c r="D12" s="75"/>
      <c r="E12" s="75">
        <v>971420</v>
      </c>
      <c r="G12" s="83">
        <v>977859</v>
      </c>
      <c r="H12" s="83"/>
      <c r="I12" s="120">
        <v>0.66</v>
      </c>
      <c r="J12" s="83"/>
      <c r="K12" s="122">
        <v>2053503900000</v>
      </c>
      <c r="L12" s="75"/>
      <c r="M12" s="65" t="s">
        <v>168</v>
      </c>
      <c r="P12" s="109"/>
    </row>
    <row r="13" spans="1:24" ht="19.5" x14ac:dyDescent="0.5">
      <c r="A13" s="62"/>
      <c r="C13" s="75"/>
      <c r="D13" s="75"/>
      <c r="E13" s="75"/>
      <c r="K13" s="75"/>
      <c r="L13" s="75"/>
      <c r="M13" s="75"/>
    </row>
    <row r="14" spans="1:24" ht="19.5" x14ac:dyDescent="0.5">
      <c r="A14" s="62"/>
      <c r="C14" s="75"/>
      <c r="D14" s="75"/>
      <c r="E14" s="75"/>
      <c r="I14" s="78"/>
      <c r="K14" s="80"/>
      <c r="L14" s="75"/>
      <c r="M14" s="80"/>
      <c r="P14" s="78"/>
    </row>
    <row r="15" spans="1:24" ht="19.5" x14ac:dyDescent="0.5">
      <c r="A15" s="62"/>
      <c r="C15" s="75"/>
      <c r="D15" s="75"/>
      <c r="E15" s="75"/>
      <c r="K15" s="75"/>
      <c r="L15" s="75"/>
      <c r="M15" s="75"/>
    </row>
    <row r="16" spans="1:24" x14ac:dyDescent="0.45">
      <c r="K16" s="75"/>
      <c r="L16" s="75"/>
      <c r="M16" s="75"/>
    </row>
  </sheetData>
  <sheetProtection algorithmName="SHA-512" hashValue="mY5nm22FbiRM85rlmFglVYltpPlARsgbrABTxJu+/U4pXz8aqRXcWY0Ub2eGlATgHpP5wZyOc/cy2lJK1mxwzw==" saltValue="MoxBmwnHhaSaSFLysJs1nQ==" spinCount="100000" sheet="1" objects="1" scenarios="1" selectLockedCells="1" autoFilter="0" selectUnlockedCells="1"/>
  <mergeCells count="6">
    <mergeCell ref="C6:M6"/>
    <mergeCell ref="A2:M2"/>
    <mergeCell ref="A3:M3"/>
    <mergeCell ref="A4:M4"/>
    <mergeCell ref="A5:M5"/>
    <mergeCell ref="A6:A7"/>
  </mergeCells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9"/>
  <sheetViews>
    <sheetView rightToLeft="1" view="pageBreakPreview" zoomScale="84" zoomScaleNormal="100" zoomScaleSheetLayoutView="84" workbookViewId="0">
      <selection activeCell="B20" sqref="B20"/>
    </sheetView>
  </sheetViews>
  <sheetFormatPr defaultRowHeight="18.75" x14ac:dyDescent="0.45"/>
  <cols>
    <col min="1" max="1" width="45" style="1" bestFit="1" customWidth="1"/>
    <col min="2" max="3" width="1" style="1" customWidth="1"/>
    <col min="4" max="4" width="20.5703125" style="1" bestFit="1" customWidth="1"/>
    <col min="5" max="5" width="1" style="1" customWidth="1"/>
    <col min="6" max="6" width="21.5703125" style="1" bestFit="1" customWidth="1"/>
    <col min="7" max="7" width="1" style="1" customWidth="1"/>
    <col min="8" max="8" width="21.5703125" style="1" bestFit="1" customWidth="1"/>
    <col min="9" max="9" width="1" style="1" customWidth="1"/>
    <col min="10" max="10" width="18.7109375" style="1" bestFit="1" customWidth="1"/>
    <col min="11" max="11" width="1" style="1" customWidth="1"/>
    <col min="12" max="12" width="15.5703125" style="1" customWidth="1"/>
    <col min="13" max="13" width="1" style="1" customWidth="1"/>
    <col min="14" max="14" width="9.140625" style="1" customWidth="1"/>
    <col min="15" max="15" width="9.140625" style="1"/>
    <col min="16" max="16" width="19.42578125" style="1" bestFit="1" customWidth="1"/>
    <col min="17" max="16384" width="9.140625" style="1"/>
  </cols>
  <sheetData>
    <row r="1" spans="1:16" s="198" customFormat="1" x14ac:dyDescent="0.45"/>
    <row r="2" spans="1:16" s="198" customFormat="1" ht="21" x14ac:dyDescent="0.55000000000000004">
      <c r="A2" s="231" t="s">
        <v>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6" s="198" customFormat="1" ht="21" x14ac:dyDescent="0.55000000000000004">
      <c r="A3" s="231" t="s">
        <v>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</row>
    <row r="4" spans="1:16" s="198" customFormat="1" ht="21" x14ac:dyDescent="0.55000000000000004">
      <c r="A4" s="231" t="s">
        <v>2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</row>
    <row r="5" spans="1:16" s="198" customFormat="1" ht="22.5" x14ac:dyDescent="0.45">
      <c r="A5" s="232" t="s">
        <v>180</v>
      </c>
      <c r="B5" s="232"/>
      <c r="C5" s="232"/>
      <c r="D5" s="232"/>
      <c r="E5" s="232"/>
      <c r="F5" s="232"/>
    </row>
    <row r="6" spans="1:16" s="198" customFormat="1" ht="19.5" x14ac:dyDescent="0.5">
      <c r="A6" s="255" t="s">
        <v>100</v>
      </c>
      <c r="D6" s="196" t="s">
        <v>4</v>
      </c>
      <c r="F6" s="256" t="s">
        <v>5</v>
      </c>
      <c r="G6" s="256"/>
      <c r="H6" s="256"/>
      <c r="J6" s="226" t="s">
        <v>6</v>
      </c>
      <c r="K6" s="226"/>
      <c r="L6" s="226"/>
    </row>
    <row r="7" spans="1:16" ht="19.5" x14ac:dyDescent="0.45">
      <c r="A7" s="243" t="s">
        <v>100</v>
      </c>
      <c r="D7" s="69" t="s">
        <v>102</v>
      </c>
      <c r="F7" s="69" t="s">
        <v>103</v>
      </c>
      <c r="H7" s="69" t="s">
        <v>104</v>
      </c>
      <c r="J7" s="69" t="s">
        <v>102</v>
      </c>
      <c r="L7" s="69" t="s">
        <v>99</v>
      </c>
    </row>
    <row r="8" spans="1:16" ht="17.25" customHeight="1" x14ac:dyDescent="0.5">
      <c r="A8" s="62" t="s">
        <v>194</v>
      </c>
      <c r="D8" s="9">
        <v>21620093270</v>
      </c>
      <c r="F8" s="9">
        <v>4401449780764</v>
      </c>
      <c r="H8" s="9">
        <v>4264717510030</v>
      </c>
      <c r="J8" s="9">
        <v>158352364004</v>
      </c>
      <c r="L8" s="92">
        <v>1.1299999999999999</v>
      </c>
      <c r="O8" s="9"/>
      <c r="P8" s="115"/>
    </row>
    <row r="9" spans="1:16" ht="19.5" x14ac:dyDescent="0.5">
      <c r="A9" s="62" t="s">
        <v>195</v>
      </c>
      <c r="D9" s="9">
        <v>126878</v>
      </c>
      <c r="F9" s="9">
        <v>0</v>
      </c>
      <c r="H9" s="9">
        <v>1500</v>
      </c>
      <c r="J9" s="9">
        <v>125378</v>
      </c>
      <c r="L9" s="103" t="s">
        <v>168</v>
      </c>
      <c r="O9" s="9"/>
      <c r="P9" s="115"/>
    </row>
    <row r="10" spans="1:16" ht="19.5" x14ac:dyDescent="0.5">
      <c r="A10" s="110" t="s">
        <v>196</v>
      </c>
      <c r="D10" s="9">
        <v>3894023</v>
      </c>
      <c r="F10" s="9">
        <v>16491</v>
      </c>
      <c r="H10" s="9">
        <v>0</v>
      </c>
      <c r="J10" s="9">
        <v>3910514</v>
      </c>
      <c r="L10" s="103" t="s">
        <v>168</v>
      </c>
      <c r="O10" s="9"/>
    </row>
    <row r="11" spans="1:16" ht="19.5" x14ac:dyDescent="0.5">
      <c r="A11" s="110" t="s">
        <v>197</v>
      </c>
      <c r="D11" s="9">
        <v>5752615070</v>
      </c>
      <c r="F11" s="9">
        <v>2952201528366</v>
      </c>
      <c r="H11" s="9">
        <v>2804541242646</v>
      </c>
      <c r="J11" s="9">
        <v>153412900790</v>
      </c>
      <c r="L11" s="92">
        <v>1.0900000000000001</v>
      </c>
      <c r="O11" s="9"/>
    </row>
    <row r="12" spans="1:16" ht="19.5" x14ac:dyDescent="0.5">
      <c r="A12" s="110" t="s">
        <v>198</v>
      </c>
      <c r="D12" s="9">
        <v>69618153</v>
      </c>
      <c r="F12" s="9">
        <v>100958035856</v>
      </c>
      <c r="H12" s="9">
        <v>101001732000</v>
      </c>
      <c r="J12" s="9">
        <v>25922009</v>
      </c>
      <c r="L12" s="103" t="s">
        <v>168</v>
      </c>
      <c r="O12" s="9"/>
    </row>
    <row r="13" spans="1:16" ht="19.5" x14ac:dyDescent="0.5">
      <c r="A13" s="110" t="s">
        <v>199</v>
      </c>
      <c r="D13" s="9">
        <v>1973400</v>
      </c>
      <c r="F13" s="9">
        <v>8324</v>
      </c>
      <c r="H13" s="9">
        <v>0</v>
      </c>
      <c r="J13" s="9">
        <v>1981724</v>
      </c>
      <c r="L13" s="103" t="s">
        <v>168</v>
      </c>
      <c r="O13" s="9"/>
    </row>
    <row r="14" spans="1:16" ht="19.5" x14ac:dyDescent="0.5">
      <c r="A14" s="110" t="s">
        <v>200</v>
      </c>
      <c r="D14" s="9">
        <v>707000000000</v>
      </c>
      <c r="F14" s="9">
        <v>0</v>
      </c>
      <c r="H14" s="9">
        <v>707000000000</v>
      </c>
      <c r="J14" s="9">
        <v>0</v>
      </c>
      <c r="L14" s="103" t="s">
        <v>168</v>
      </c>
      <c r="O14" s="9"/>
    </row>
    <row r="15" spans="1:16" ht="19.5" x14ac:dyDescent="0.5">
      <c r="A15" s="110" t="s">
        <v>201</v>
      </c>
      <c r="D15" s="9">
        <v>401000000000</v>
      </c>
      <c r="F15" s="9">
        <v>0</v>
      </c>
      <c r="H15" s="9">
        <v>401000000000</v>
      </c>
      <c r="J15" s="9">
        <v>0</v>
      </c>
      <c r="L15" s="103" t="s">
        <v>168</v>
      </c>
      <c r="O15" s="9"/>
    </row>
    <row r="16" spans="1:16" ht="19.5" x14ac:dyDescent="0.5">
      <c r="A16" s="110" t="s">
        <v>202</v>
      </c>
      <c r="D16" s="9">
        <v>201000000000</v>
      </c>
      <c r="F16" s="9">
        <v>0</v>
      </c>
      <c r="H16" s="9">
        <v>201000000000</v>
      </c>
      <c r="J16" s="9">
        <v>0</v>
      </c>
      <c r="L16" s="103" t="s">
        <v>168</v>
      </c>
      <c r="O16" s="9"/>
    </row>
    <row r="17" spans="1:15" ht="19.5" x14ac:dyDescent="0.5">
      <c r="A17" s="110" t="s">
        <v>203</v>
      </c>
      <c r="D17" s="9">
        <v>764000</v>
      </c>
      <c r="F17" s="9">
        <v>206393445963</v>
      </c>
      <c r="H17" s="9">
        <v>200000300000</v>
      </c>
      <c r="J17" s="9">
        <v>6393909963</v>
      </c>
      <c r="L17" s="92">
        <v>0.05</v>
      </c>
      <c r="O17" s="9"/>
    </row>
    <row r="18" spans="1:15" ht="19.5" x14ac:dyDescent="0.5">
      <c r="A18" s="110" t="s">
        <v>204</v>
      </c>
      <c r="D18" s="9">
        <v>200000000000</v>
      </c>
      <c r="F18" s="9">
        <v>0</v>
      </c>
      <c r="H18" s="9">
        <v>200000000000</v>
      </c>
      <c r="J18" s="9">
        <v>0</v>
      </c>
      <c r="L18" s="103" t="s">
        <v>168</v>
      </c>
      <c r="O18" s="9"/>
    </row>
    <row r="19" spans="1:15" ht="19.5" x14ac:dyDescent="0.5">
      <c r="A19" s="110" t="s">
        <v>205</v>
      </c>
      <c r="D19" s="9">
        <v>400000000000</v>
      </c>
      <c r="F19" s="9">
        <v>0</v>
      </c>
      <c r="H19" s="9">
        <v>400000000000</v>
      </c>
      <c r="J19" s="9">
        <v>0</v>
      </c>
      <c r="L19" s="103" t="s">
        <v>168</v>
      </c>
      <c r="O19" s="9"/>
    </row>
    <row r="20" spans="1:15" ht="19.5" x14ac:dyDescent="0.5">
      <c r="A20" s="110" t="s">
        <v>206</v>
      </c>
      <c r="D20" s="9">
        <v>320000000000</v>
      </c>
      <c r="F20" s="9">
        <v>0</v>
      </c>
      <c r="H20" s="9">
        <v>320000000000</v>
      </c>
      <c r="J20" s="9">
        <v>0</v>
      </c>
      <c r="L20" s="103" t="s">
        <v>168</v>
      </c>
      <c r="O20" s="9"/>
    </row>
    <row r="21" spans="1:15" ht="19.5" x14ac:dyDescent="0.5">
      <c r="A21" s="110" t="s">
        <v>207</v>
      </c>
      <c r="D21" s="9">
        <v>85000000000</v>
      </c>
      <c r="F21" s="9">
        <v>0</v>
      </c>
      <c r="H21" s="9">
        <v>85000000000</v>
      </c>
      <c r="J21" s="9">
        <v>0</v>
      </c>
      <c r="L21" s="103" t="s">
        <v>168</v>
      </c>
      <c r="O21" s="9"/>
    </row>
    <row r="22" spans="1:15" ht="19.5" x14ac:dyDescent="0.5">
      <c r="A22" s="110" t="s">
        <v>208</v>
      </c>
      <c r="D22" s="9">
        <v>1520000000000</v>
      </c>
      <c r="F22" s="9">
        <v>0</v>
      </c>
      <c r="H22" s="9">
        <v>1520000000000</v>
      </c>
      <c r="J22" s="9">
        <v>0</v>
      </c>
      <c r="L22" s="103" t="s">
        <v>168</v>
      </c>
      <c r="O22" s="9"/>
    </row>
    <row r="23" spans="1:15" ht="19.5" x14ac:dyDescent="0.5">
      <c r="A23" s="110" t="s">
        <v>209</v>
      </c>
      <c r="D23" s="9">
        <v>1339000000000</v>
      </c>
      <c r="F23" s="9">
        <v>0</v>
      </c>
      <c r="H23" s="9">
        <v>1308000000000</v>
      </c>
      <c r="J23" s="9">
        <v>31000000000</v>
      </c>
      <c r="L23" s="92">
        <v>0.22</v>
      </c>
      <c r="O23" s="9"/>
    </row>
    <row r="24" spans="1:15" ht="19.5" x14ac:dyDescent="0.5">
      <c r="A24" s="110" t="s">
        <v>210</v>
      </c>
      <c r="D24" s="9">
        <v>0</v>
      </c>
      <c r="F24" s="9">
        <v>100000000000</v>
      </c>
      <c r="H24" s="9">
        <v>0</v>
      </c>
      <c r="J24" s="9">
        <v>100000000000</v>
      </c>
      <c r="L24" s="92">
        <v>0.71</v>
      </c>
      <c r="O24" s="9"/>
    </row>
    <row r="25" spans="1:15" ht="19.5" x14ac:dyDescent="0.5">
      <c r="A25" s="110" t="s">
        <v>211</v>
      </c>
      <c r="D25" s="9">
        <v>0</v>
      </c>
      <c r="F25" s="9">
        <v>217000000000</v>
      </c>
      <c r="H25" s="9">
        <v>0</v>
      </c>
      <c r="J25" s="9">
        <v>217000000000</v>
      </c>
      <c r="L25" s="92">
        <v>1.55</v>
      </c>
      <c r="O25" s="9"/>
    </row>
    <row r="26" spans="1:15" ht="19.5" x14ac:dyDescent="0.5">
      <c r="A26" s="110" t="s">
        <v>212</v>
      </c>
      <c r="D26" s="9">
        <v>0</v>
      </c>
      <c r="F26" s="9">
        <v>311000000000</v>
      </c>
      <c r="H26" s="9">
        <v>0</v>
      </c>
      <c r="J26" s="9">
        <v>311000000000</v>
      </c>
      <c r="L26" s="92">
        <v>2.21</v>
      </c>
      <c r="O26" s="9"/>
    </row>
    <row r="27" spans="1:15" ht="19.5" x14ac:dyDescent="0.5">
      <c r="A27" s="110" t="s">
        <v>213</v>
      </c>
      <c r="D27" s="9">
        <v>0</v>
      </c>
      <c r="F27" s="9">
        <v>335670000000</v>
      </c>
      <c r="H27" s="9">
        <v>0</v>
      </c>
      <c r="J27" s="9">
        <v>335670000000</v>
      </c>
      <c r="L27" s="92">
        <v>2.39</v>
      </c>
      <c r="O27" s="9"/>
    </row>
    <row r="28" spans="1:15" ht="20.25" thickBot="1" x14ac:dyDescent="0.55000000000000004">
      <c r="D28" s="116">
        <f>SUM(D8:D27)</f>
        <v>5200449084794</v>
      </c>
      <c r="F28" s="116">
        <f>SUM(F8:F27)</f>
        <v>8624672815764</v>
      </c>
      <c r="H28" s="116">
        <f>SUM(H8:H27)</f>
        <v>12512260786176</v>
      </c>
      <c r="J28" s="116">
        <f>SUM(J8:J27)</f>
        <v>1312861114382</v>
      </c>
      <c r="L28" s="100">
        <f>SUM(L8:L27)</f>
        <v>9.35</v>
      </c>
    </row>
    <row r="29" spans="1:15" ht="19.5" thickTop="1" x14ac:dyDescent="0.45"/>
  </sheetData>
  <sheetProtection algorithmName="SHA-512" hashValue="kA2hmFqabFyUMD88He45SyUosFd2wEqkNM4r9eLye9KwWYrou+B4310kOAyD6D/J3YyDbWEUDtR/Jao72h556w==" saltValue="dQ6Ma/3YLLkdepXyaNZR0w==" spinCount="100000" sheet="1" objects="1" scenarios="1" selectLockedCells="1" autoFilter="0" selectUnlockedCells="1"/>
  <mergeCells count="7">
    <mergeCell ref="A5:F5"/>
    <mergeCell ref="A2:L2"/>
    <mergeCell ref="A3:M3"/>
    <mergeCell ref="A4:M4"/>
    <mergeCell ref="A6:A7"/>
    <mergeCell ref="J6:L6"/>
    <mergeCell ref="F6:H6"/>
  </mergeCells>
  <pageMargins left="0.7" right="0.7" top="0.75" bottom="0.75" header="0.3" footer="0.3"/>
  <pageSetup paperSize="9"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3"/>
  <sheetViews>
    <sheetView rightToLeft="1" view="pageBreakPreview" zoomScale="106" zoomScaleNormal="100" zoomScaleSheetLayoutView="106" workbookViewId="0">
      <selection activeCell="B20" sqref="B20"/>
    </sheetView>
  </sheetViews>
  <sheetFormatPr defaultRowHeight="18.75" x14ac:dyDescent="0.45"/>
  <cols>
    <col min="1" max="1" width="38.7109375" style="4" bestFit="1" customWidth="1"/>
    <col min="2" max="2" width="1.85546875" style="4" customWidth="1"/>
    <col min="3" max="3" width="9.140625" style="217" customWidth="1"/>
    <col min="4" max="4" width="1" style="83" customWidth="1"/>
    <col min="5" max="5" width="17.42578125" style="83" bestFit="1" customWidth="1"/>
    <col min="6" max="6" width="0.85546875" style="83" customWidth="1"/>
    <col min="7" max="7" width="10.42578125" style="83" customWidth="1"/>
    <col min="8" max="8" width="0.28515625" style="83" customWidth="1"/>
    <col min="9" max="9" width="14.7109375" style="83" customWidth="1"/>
    <col min="10" max="10" width="0.7109375" style="83" customWidth="1"/>
    <col min="11" max="11" width="18.7109375" style="83" bestFit="1" customWidth="1"/>
    <col min="12" max="16384" width="9.140625" style="83"/>
  </cols>
  <sheetData>
    <row r="1" spans="1:11" x14ac:dyDescent="0.45">
      <c r="C1" s="4"/>
    </row>
    <row r="2" spans="1:11" ht="21" x14ac:dyDescent="0.55000000000000004">
      <c r="A2" s="231" t="s">
        <v>0</v>
      </c>
      <c r="B2" s="231"/>
      <c r="C2" s="231"/>
      <c r="D2" s="231" t="s">
        <v>0</v>
      </c>
      <c r="E2" s="231" t="s">
        <v>0</v>
      </c>
      <c r="F2" s="231" t="s">
        <v>0</v>
      </c>
      <c r="G2" s="231" t="s">
        <v>0</v>
      </c>
      <c r="H2" s="231"/>
      <c r="I2" s="231"/>
    </row>
    <row r="3" spans="1:11" ht="21" x14ac:dyDescent="0.55000000000000004">
      <c r="A3" s="231" t="s">
        <v>132</v>
      </c>
      <c r="B3" s="231"/>
      <c r="C3" s="231"/>
      <c r="D3" s="231" t="s">
        <v>132</v>
      </c>
      <c r="E3" s="231" t="s">
        <v>132</v>
      </c>
      <c r="F3" s="231" t="s">
        <v>132</v>
      </c>
      <c r="G3" s="231" t="s">
        <v>132</v>
      </c>
      <c r="H3" s="231"/>
      <c r="I3" s="231"/>
    </row>
    <row r="4" spans="1:11" ht="21" x14ac:dyDescent="0.55000000000000004">
      <c r="A4" s="231" t="s">
        <v>2</v>
      </c>
      <c r="B4" s="231"/>
      <c r="C4" s="231"/>
      <c r="D4" s="231" t="s">
        <v>2</v>
      </c>
      <c r="E4" s="231" t="s">
        <v>2</v>
      </c>
      <c r="F4" s="231" t="s">
        <v>2</v>
      </c>
      <c r="G4" s="231" t="s">
        <v>2</v>
      </c>
      <c r="H4" s="231"/>
      <c r="I4" s="231"/>
      <c r="K4" s="122"/>
    </row>
    <row r="5" spans="1:11" ht="22.5" x14ac:dyDescent="0.45">
      <c r="A5" s="232" t="s">
        <v>184</v>
      </c>
      <c r="B5" s="232"/>
      <c r="C5" s="232"/>
      <c r="D5" s="232"/>
      <c r="E5" s="232"/>
      <c r="F5" s="232"/>
      <c r="G5" s="232"/>
      <c r="H5" s="232"/>
      <c r="I5" s="232"/>
      <c r="J5" s="232"/>
    </row>
    <row r="6" spans="1:11" s="89" customFormat="1" ht="39" x14ac:dyDescent="0.45">
      <c r="A6" s="201" t="s">
        <v>136</v>
      </c>
      <c r="B6" s="202"/>
      <c r="C6" s="213" t="s">
        <v>216</v>
      </c>
      <c r="D6" s="88"/>
      <c r="E6" s="201" t="s">
        <v>102</v>
      </c>
      <c r="F6" s="87"/>
      <c r="G6" s="201" t="s">
        <v>156</v>
      </c>
      <c r="H6" s="87"/>
      <c r="I6" s="201" t="s">
        <v>13</v>
      </c>
    </row>
    <row r="7" spans="1:11" x14ac:dyDescent="0.45">
      <c r="A7" s="159" t="s">
        <v>220</v>
      </c>
      <c r="B7" s="159"/>
      <c r="C7" s="214" t="s">
        <v>216</v>
      </c>
      <c r="D7" s="12"/>
      <c r="E7" s="9">
        <f>'سرمایه‌گذاری در سهام'!S20</f>
        <v>46838884518</v>
      </c>
      <c r="F7" s="12"/>
      <c r="G7" s="218">
        <f>(E7/$E$12)*100</f>
        <v>6.0584751753372412</v>
      </c>
      <c r="H7" s="160"/>
      <c r="I7" s="218">
        <v>0.33356720369389686</v>
      </c>
    </row>
    <row r="8" spans="1:11" ht="19.5" x14ac:dyDescent="0.45">
      <c r="A8" s="159" t="s">
        <v>214</v>
      </c>
      <c r="B8" s="159"/>
      <c r="C8" s="214" t="s">
        <v>215</v>
      </c>
      <c r="D8" s="215"/>
      <c r="E8" s="216">
        <f>'سرمایه گذاری در صندوق '!S12</f>
        <v>12797227338</v>
      </c>
      <c r="F8" s="12"/>
      <c r="G8" s="218">
        <f t="shared" ref="G8:G11" si="0">(E8/$E$12)*100</f>
        <v>1.6552845982193483</v>
      </c>
      <c r="H8" s="160"/>
      <c r="I8" s="218">
        <v>9.1136571293265814E-2</v>
      </c>
    </row>
    <row r="9" spans="1:11" x14ac:dyDescent="0.45">
      <c r="A9" s="162" t="s">
        <v>221</v>
      </c>
      <c r="B9" s="162"/>
      <c r="C9" s="214" t="s">
        <v>217</v>
      </c>
      <c r="D9" s="12"/>
      <c r="E9" s="9">
        <f>'سرمایه‌گذاری در اوراق بهادار'!Q20</f>
        <v>524894132888</v>
      </c>
      <c r="F9" s="12"/>
      <c r="G9" s="218">
        <f t="shared" si="0"/>
        <v>67.893548416167576</v>
      </c>
      <c r="H9" s="160"/>
      <c r="I9" s="218">
        <v>3.7380793745311642</v>
      </c>
    </row>
    <row r="10" spans="1:11" x14ac:dyDescent="0.45">
      <c r="A10" s="159" t="s">
        <v>222</v>
      </c>
      <c r="B10" s="159"/>
      <c r="C10" s="214" t="s">
        <v>218</v>
      </c>
      <c r="D10" s="12"/>
      <c r="E10" s="9">
        <f>'سود سپرده بانکی'!J31</f>
        <v>188536859316</v>
      </c>
      <c r="F10" s="12"/>
      <c r="G10" s="218">
        <f t="shared" si="0"/>
        <v>24.386701211107521</v>
      </c>
      <c r="H10" s="160"/>
      <c r="I10" s="218">
        <v>1.3426816971078692</v>
      </c>
    </row>
    <row r="11" spans="1:11" x14ac:dyDescent="0.45">
      <c r="A11" s="159" t="s">
        <v>167</v>
      </c>
      <c r="B11" s="159"/>
      <c r="C11" s="214" t="s">
        <v>219</v>
      </c>
      <c r="D11" s="12"/>
      <c r="E11" s="9">
        <f>'سایر درآمدها'!E10</f>
        <v>46314126</v>
      </c>
      <c r="F11" s="12"/>
      <c r="G11" s="218">
        <f t="shared" si="0"/>
        <v>5.9905991683173038E-3</v>
      </c>
      <c r="H11" s="160"/>
      <c r="I11" s="218">
        <v>3.2983009011262562E-4</v>
      </c>
    </row>
    <row r="12" spans="1:11" ht="20.25" thickBot="1" x14ac:dyDescent="0.55000000000000004">
      <c r="A12" s="163"/>
      <c r="B12" s="163"/>
      <c r="D12" s="12"/>
      <c r="E12" s="164">
        <f>SUM(E7:E11)</f>
        <v>773113418186</v>
      </c>
      <c r="F12" s="166"/>
      <c r="G12" s="171">
        <f>SUM(G7:G11)</f>
        <v>100</v>
      </c>
      <c r="H12" s="166"/>
      <c r="I12" s="219">
        <f>SUM(I7:I11)</f>
        <v>5.5057946767163086</v>
      </c>
    </row>
    <row r="13" spans="1:11" ht="19.5" thickTop="1" x14ac:dyDescent="0.45">
      <c r="G13" s="165"/>
    </row>
  </sheetData>
  <sheetProtection algorithmName="SHA-512" hashValue="p1dafgFjSqtEufUgAc0CQ44/u9iKuvvhV9AWohp0AUIzncWUGkHVoadRtGYp1ZMKhktwmsuQiKummFD0SIaTGw==" saltValue="iPBKf1WceIDipUE4LM67Dg==" spinCount="100000" sheet="1" objects="1" scenarios="1" selectLockedCells="1" autoFilter="0" selectUnlockedCells="1"/>
  <mergeCells count="4">
    <mergeCell ref="A2:I2"/>
    <mergeCell ref="A3:I3"/>
    <mergeCell ref="A4:I4"/>
    <mergeCell ref="A5:J5"/>
  </mergeCells>
  <pageMargins left="0.7" right="0.7" top="0.75" bottom="0.75" header="0.3" footer="0.3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24"/>
  <sheetViews>
    <sheetView rightToLeft="1" view="pageBreakPreview" zoomScale="96" zoomScaleNormal="100" zoomScaleSheetLayoutView="96" workbookViewId="0">
      <selection activeCell="B20" sqref="B20"/>
    </sheetView>
  </sheetViews>
  <sheetFormatPr defaultRowHeight="18.75" x14ac:dyDescent="0.45"/>
  <cols>
    <col min="1" max="1" width="25.42578125" style="63" bestFit="1" customWidth="1"/>
    <col min="2" max="2" width="1" style="65" customWidth="1"/>
    <col min="3" max="3" width="15.5703125" style="181" bestFit="1" customWidth="1"/>
    <col min="4" max="4" width="0.85546875" style="181" customWidth="1"/>
    <col min="5" max="5" width="17.5703125" style="181" customWidth="1"/>
    <col min="6" max="6" width="0.7109375" style="181" customWidth="1"/>
    <col min="7" max="7" width="15" style="181" bestFit="1" customWidth="1"/>
    <col min="8" max="8" width="0.42578125" style="181" customWidth="1"/>
    <col min="9" max="9" width="17.5703125" style="181" bestFit="1" customWidth="1"/>
    <col min="10" max="10" width="0.42578125" style="65" customWidth="1"/>
    <col min="11" max="11" width="11.85546875" style="65" customWidth="1"/>
    <col min="12" max="12" width="0.85546875" style="65" customWidth="1"/>
    <col min="13" max="13" width="15.5703125" style="181" bestFit="1" customWidth="1"/>
    <col min="14" max="14" width="0.7109375" style="181" customWidth="1"/>
    <col min="15" max="15" width="15.85546875" style="181" customWidth="1"/>
    <col min="16" max="16" width="0.7109375" style="181" customWidth="1"/>
    <col min="17" max="17" width="16" style="181" bestFit="1" customWidth="1"/>
    <col min="18" max="18" width="1" style="181" customWidth="1"/>
    <col min="19" max="19" width="16.28515625" style="181" customWidth="1"/>
    <col min="20" max="20" width="1" style="65" customWidth="1"/>
    <col min="21" max="21" width="11.28515625" style="65" customWidth="1"/>
    <col min="22" max="22" width="0.5703125" style="65" hidden="1" customWidth="1"/>
    <col min="23" max="16384" width="9.140625" style="65"/>
  </cols>
  <sheetData>
    <row r="2" spans="1:25" ht="21" x14ac:dyDescent="0.55000000000000004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</row>
    <row r="3" spans="1:25" ht="21" x14ac:dyDescent="0.55000000000000004">
      <c r="A3" s="245" t="s">
        <v>132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</row>
    <row r="4" spans="1:25" ht="21" x14ac:dyDescent="0.55000000000000004">
      <c r="A4" s="245" t="s">
        <v>2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</row>
    <row r="5" spans="1:25" ht="22.5" x14ac:dyDescent="0.45">
      <c r="A5" s="246" t="s">
        <v>185</v>
      </c>
      <c r="B5" s="246"/>
      <c r="C5" s="246"/>
      <c r="D5" s="246"/>
      <c r="E5" s="246"/>
      <c r="F5" s="246"/>
      <c r="G5" s="246"/>
      <c r="H5" s="246"/>
      <c r="I5" s="182"/>
      <c r="J5" s="66"/>
      <c r="K5" s="66"/>
      <c r="L5" s="66"/>
      <c r="M5" s="182"/>
      <c r="N5" s="182"/>
      <c r="O5" s="182"/>
      <c r="P5" s="182"/>
      <c r="Q5" s="182"/>
      <c r="R5" s="182"/>
      <c r="S5" s="182"/>
      <c r="T5" s="66"/>
      <c r="U5" s="66"/>
    </row>
    <row r="6" spans="1:25" ht="19.5" x14ac:dyDescent="0.45">
      <c r="A6" s="255" t="s">
        <v>3</v>
      </c>
      <c r="B6" s="66"/>
      <c r="C6" s="243" t="s">
        <v>134</v>
      </c>
      <c r="D6" s="243" t="s">
        <v>134</v>
      </c>
      <c r="E6" s="243" t="s">
        <v>134</v>
      </c>
      <c r="F6" s="243" t="s">
        <v>134</v>
      </c>
      <c r="G6" s="243" t="s">
        <v>134</v>
      </c>
      <c r="H6" s="244" t="s">
        <v>134</v>
      </c>
      <c r="I6" s="243" t="s">
        <v>134</v>
      </c>
      <c r="J6" s="243" t="s">
        <v>134</v>
      </c>
      <c r="K6" s="243" t="s">
        <v>134</v>
      </c>
      <c r="L6" s="67"/>
      <c r="M6" s="243" t="s">
        <v>135</v>
      </c>
      <c r="N6" s="243" t="s">
        <v>135</v>
      </c>
      <c r="O6" s="243" t="s">
        <v>135</v>
      </c>
      <c r="P6" s="244" t="s">
        <v>135</v>
      </c>
      <c r="Q6" s="243" t="s">
        <v>135</v>
      </c>
      <c r="R6" s="243" t="s">
        <v>135</v>
      </c>
      <c r="S6" s="243" t="s">
        <v>135</v>
      </c>
      <c r="T6" s="243" t="s">
        <v>135</v>
      </c>
      <c r="U6" s="243" t="s">
        <v>135</v>
      </c>
    </row>
    <row r="7" spans="1:25" ht="39" x14ac:dyDescent="0.45">
      <c r="A7" s="243" t="s">
        <v>3</v>
      </c>
      <c r="B7" s="66"/>
      <c r="C7" s="183" t="s">
        <v>153</v>
      </c>
      <c r="D7" s="182"/>
      <c r="E7" s="183" t="s">
        <v>154</v>
      </c>
      <c r="F7" s="182"/>
      <c r="G7" s="183" t="s">
        <v>155</v>
      </c>
      <c r="H7" s="182"/>
      <c r="I7" s="183" t="s">
        <v>102</v>
      </c>
      <c r="J7" s="67"/>
      <c r="K7" s="168" t="s">
        <v>156</v>
      </c>
      <c r="L7" s="66"/>
      <c r="M7" s="183" t="s">
        <v>153</v>
      </c>
      <c r="N7" s="184"/>
      <c r="O7" s="183" t="s">
        <v>154</v>
      </c>
      <c r="P7" s="182"/>
      <c r="Q7" s="183" t="s">
        <v>155</v>
      </c>
      <c r="R7" s="182"/>
      <c r="S7" s="183" t="s">
        <v>102</v>
      </c>
      <c r="T7" s="66"/>
      <c r="U7" s="168" t="s">
        <v>156</v>
      </c>
    </row>
    <row r="8" spans="1:25" ht="19.5" x14ac:dyDescent="0.5">
      <c r="A8" s="62" t="s">
        <v>28</v>
      </c>
      <c r="B8" s="66"/>
      <c r="C8" s="180">
        <v>9658594211</v>
      </c>
      <c r="D8" s="25"/>
      <c r="E8" s="133">
        <v>0</v>
      </c>
      <c r="F8" s="25"/>
      <c r="G8" s="133">
        <v>3997793834</v>
      </c>
      <c r="H8" s="25"/>
      <c r="I8" s="133">
        <v>13656388045</v>
      </c>
      <c r="J8" s="25"/>
      <c r="K8" s="132">
        <v>4.1100000000000003</v>
      </c>
      <c r="L8" s="25"/>
      <c r="M8" s="133">
        <v>9658594211</v>
      </c>
      <c r="N8" s="25"/>
      <c r="O8" s="133">
        <v>0</v>
      </c>
      <c r="P8" s="25"/>
      <c r="Q8" s="133">
        <v>3997793834</v>
      </c>
      <c r="R8" s="25"/>
      <c r="S8" s="133">
        <v>13656388045</v>
      </c>
      <c r="T8" s="66"/>
      <c r="U8" s="132">
        <v>1.76</v>
      </c>
      <c r="W8" s="77"/>
      <c r="X8" s="132"/>
      <c r="Y8" s="186"/>
    </row>
    <row r="9" spans="1:25" ht="19.5" x14ac:dyDescent="0.5">
      <c r="A9" s="62" t="s">
        <v>30</v>
      </c>
      <c r="B9" s="74"/>
      <c r="C9" s="180">
        <v>0</v>
      </c>
      <c r="D9" s="133"/>
      <c r="E9" s="133">
        <v>-7312089212</v>
      </c>
      <c r="F9" s="133"/>
      <c r="G9" s="133">
        <v>7835585519</v>
      </c>
      <c r="H9" s="133"/>
      <c r="I9" s="133">
        <v>523496307</v>
      </c>
      <c r="J9" s="133"/>
      <c r="K9" s="194">
        <v>0.16</v>
      </c>
      <c r="L9" s="133"/>
      <c r="M9" s="133">
        <v>0</v>
      </c>
      <c r="N9" s="133"/>
      <c r="O9" s="133">
        <v>13782682199</v>
      </c>
      <c r="P9" s="133"/>
      <c r="Q9" s="133">
        <v>7835585519</v>
      </c>
      <c r="R9" s="133"/>
      <c r="S9" s="133">
        <v>21618267718</v>
      </c>
      <c r="T9" s="74"/>
      <c r="U9" s="194">
        <v>2.79</v>
      </c>
      <c r="W9" s="77"/>
      <c r="X9" s="187"/>
      <c r="Y9" s="186"/>
    </row>
    <row r="10" spans="1:25" ht="19.5" x14ac:dyDescent="0.5">
      <c r="A10" s="110" t="s">
        <v>23</v>
      </c>
      <c r="B10" s="66"/>
      <c r="C10" s="180">
        <v>0</v>
      </c>
      <c r="D10" s="25"/>
      <c r="E10" s="25">
        <v>-62704129</v>
      </c>
      <c r="F10" s="25"/>
      <c r="G10" s="133">
        <v>-7272</v>
      </c>
      <c r="H10" s="25"/>
      <c r="I10" s="25">
        <v>-62711401</v>
      </c>
      <c r="J10" s="25"/>
      <c r="K10" s="187">
        <v>-0.02</v>
      </c>
      <c r="L10" s="25"/>
      <c r="M10" s="133">
        <v>0</v>
      </c>
      <c r="N10" s="25"/>
      <c r="O10" s="133">
        <v>-23607795</v>
      </c>
      <c r="P10" s="25"/>
      <c r="Q10" s="133">
        <v>-7272</v>
      </c>
      <c r="R10" s="25"/>
      <c r="S10" s="25">
        <v>-23615067</v>
      </c>
      <c r="T10" s="66"/>
      <c r="U10" s="185" t="s">
        <v>168</v>
      </c>
      <c r="X10" s="132"/>
      <c r="Y10" s="186"/>
    </row>
    <row r="11" spans="1:25" ht="19.5" x14ac:dyDescent="0.5">
      <c r="A11" s="110" t="s">
        <v>22</v>
      </c>
      <c r="B11" s="66"/>
      <c r="C11" s="180">
        <v>0</v>
      </c>
      <c r="D11" s="25"/>
      <c r="E11" s="25">
        <v>-516024972</v>
      </c>
      <c r="F11" s="25"/>
      <c r="G11" s="133">
        <v>0</v>
      </c>
      <c r="H11" s="25"/>
      <c r="I11" s="25">
        <v>-516024972</v>
      </c>
      <c r="J11" s="25"/>
      <c r="K11" s="187">
        <v>-0.16</v>
      </c>
      <c r="L11" s="25"/>
      <c r="M11" s="133">
        <v>654345000</v>
      </c>
      <c r="N11" s="25"/>
      <c r="O11" s="133">
        <v>-565892932</v>
      </c>
      <c r="P11" s="25"/>
      <c r="Q11" s="133">
        <v>0</v>
      </c>
      <c r="R11" s="25"/>
      <c r="S11" s="25">
        <v>88452068</v>
      </c>
      <c r="T11" s="66"/>
      <c r="U11" s="132">
        <v>0.01</v>
      </c>
      <c r="X11" s="132"/>
      <c r="Y11" s="186"/>
    </row>
    <row r="12" spans="1:25" ht="19.5" x14ac:dyDescent="0.5">
      <c r="A12" s="110" t="s">
        <v>21</v>
      </c>
      <c r="B12" s="66"/>
      <c r="C12" s="180">
        <v>0</v>
      </c>
      <c r="D12" s="25"/>
      <c r="E12" s="25">
        <v>1148207469</v>
      </c>
      <c r="F12" s="25"/>
      <c r="G12" s="133">
        <v>0</v>
      </c>
      <c r="H12" s="25"/>
      <c r="I12" s="25">
        <v>1148207469</v>
      </c>
      <c r="J12" s="25"/>
      <c r="K12" s="132">
        <v>0.35</v>
      </c>
      <c r="L12" s="25"/>
      <c r="M12" s="133">
        <v>0</v>
      </c>
      <c r="N12" s="25"/>
      <c r="O12" s="133">
        <v>3317043799</v>
      </c>
      <c r="P12" s="25"/>
      <c r="Q12" s="133">
        <v>0</v>
      </c>
      <c r="R12" s="25"/>
      <c r="S12" s="25">
        <v>3317043799</v>
      </c>
      <c r="T12" s="66"/>
      <c r="U12" s="132">
        <v>0.43</v>
      </c>
      <c r="X12" s="132"/>
      <c r="Y12" s="186"/>
    </row>
    <row r="13" spans="1:25" ht="19.5" x14ac:dyDescent="0.5">
      <c r="A13" s="110" t="s">
        <v>29</v>
      </c>
      <c r="B13" s="66"/>
      <c r="C13" s="180">
        <v>0</v>
      </c>
      <c r="D13" s="25"/>
      <c r="E13" s="25">
        <v>879734250</v>
      </c>
      <c r="F13" s="25"/>
      <c r="G13" s="133">
        <v>0</v>
      </c>
      <c r="H13" s="25"/>
      <c r="I13" s="25">
        <v>879734250</v>
      </c>
      <c r="J13" s="25"/>
      <c r="K13" s="132">
        <v>0.26</v>
      </c>
      <c r="L13" s="25"/>
      <c r="M13" s="133">
        <v>0</v>
      </c>
      <c r="N13" s="25"/>
      <c r="O13" s="25">
        <v>2564649000</v>
      </c>
      <c r="P13" s="25"/>
      <c r="Q13" s="133">
        <v>0</v>
      </c>
      <c r="R13" s="25"/>
      <c r="S13" s="25">
        <v>2564649000</v>
      </c>
      <c r="T13" s="66"/>
      <c r="U13" s="132">
        <v>0.33</v>
      </c>
      <c r="X13" s="132"/>
      <c r="Y13" s="186"/>
    </row>
    <row r="14" spans="1:25" ht="19.5" x14ac:dyDescent="0.5">
      <c r="A14" s="110" t="s">
        <v>17</v>
      </c>
      <c r="B14" s="66"/>
      <c r="C14" s="180">
        <v>0</v>
      </c>
      <c r="D14" s="25"/>
      <c r="E14" s="25">
        <v>1073574000</v>
      </c>
      <c r="F14" s="25"/>
      <c r="G14" s="133">
        <v>0</v>
      </c>
      <c r="H14" s="25"/>
      <c r="I14" s="25">
        <v>1073574000</v>
      </c>
      <c r="J14" s="25"/>
      <c r="K14" s="132">
        <v>0.32</v>
      </c>
      <c r="L14" s="25"/>
      <c r="M14" s="133">
        <v>0</v>
      </c>
      <c r="N14" s="25"/>
      <c r="O14" s="25">
        <v>3101436000</v>
      </c>
      <c r="P14" s="25"/>
      <c r="Q14" s="133">
        <v>0</v>
      </c>
      <c r="R14" s="25"/>
      <c r="S14" s="25">
        <v>3101436000</v>
      </c>
      <c r="T14" s="66"/>
      <c r="U14" s="132">
        <v>0.4</v>
      </c>
      <c r="X14" s="132"/>
      <c r="Y14" s="186"/>
    </row>
    <row r="15" spans="1:25" ht="19.5" x14ac:dyDescent="0.5">
      <c r="A15" s="110" t="s">
        <v>31</v>
      </c>
      <c r="B15" s="66"/>
      <c r="C15" s="180">
        <v>0</v>
      </c>
      <c r="D15" s="25"/>
      <c r="E15" s="25">
        <v>1270737871</v>
      </c>
      <c r="F15" s="25"/>
      <c r="G15" s="133">
        <v>0</v>
      </c>
      <c r="H15" s="25"/>
      <c r="I15" s="25">
        <v>1270737871</v>
      </c>
      <c r="J15" s="25"/>
      <c r="K15" s="132">
        <v>0.38</v>
      </c>
      <c r="L15" s="25"/>
      <c r="M15" s="133">
        <v>0</v>
      </c>
      <c r="N15" s="25"/>
      <c r="O15" s="25">
        <v>3656457871</v>
      </c>
      <c r="P15" s="25"/>
      <c r="Q15" s="17">
        <v>0</v>
      </c>
      <c r="R15" s="9"/>
      <c r="S15" s="9">
        <v>3656457871</v>
      </c>
      <c r="T15" s="12"/>
      <c r="U15" s="120">
        <v>0.47</v>
      </c>
      <c r="V15" s="83"/>
      <c r="W15" s="83"/>
      <c r="X15" s="120"/>
      <c r="Y15" s="186"/>
    </row>
    <row r="16" spans="1:25" ht="19.5" x14ac:dyDescent="0.5">
      <c r="A16" s="110" t="s">
        <v>20</v>
      </c>
      <c r="B16" s="66"/>
      <c r="C16" s="180">
        <v>0</v>
      </c>
      <c r="D16" s="25"/>
      <c r="E16" s="25">
        <v>-1442171747</v>
      </c>
      <c r="F16" s="25"/>
      <c r="G16" s="133">
        <v>0</v>
      </c>
      <c r="H16" s="25"/>
      <c r="I16" s="25">
        <v>-1442171747</v>
      </c>
      <c r="J16" s="25"/>
      <c r="K16" s="187">
        <v>-0.43</v>
      </c>
      <c r="L16" s="25"/>
      <c r="M16" s="133">
        <v>0</v>
      </c>
      <c r="N16" s="25"/>
      <c r="O16" s="25">
        <v>-781176363</v>
      </c>
      <c r="P16" s="25"/>
      <c r="Q16" s="17">
        <v>0</v>
      </c>
      <c r="R16" s="9"/>
      <c r="S16" s="9">
        <v>-781176363</v>
      </c>
      <c r="T16" s="12"/>
      <c r="U16" s="208">
        <v>-0.1</v>
      </c>
      <c r="V16" s="83"/>
      <c r="W16" s="83"/>
      <c r="X16" s="120"/>
      <c r="Y16" s="186"/>
    </row>
    <row r="17" spans="1:25" ht="19.5" x14ac:dyDescent="0.5">
      <c r="A17" s="110" t="s">
        <v>15</v>
      </c>
      <c r="B17" s="66"/>
      <c r="C17" s="180">
        <v>0</v>
      </c>
      <c r="D17" s="25"/>
      <c r="E17" s="25">
        <v>-3024682914</v>
      </c>
      <c r="F17" s="25"/>
      <c r="G17" s="133">
        <v>0</v>
      </c>
      <c r="H17" s="25"/>
      <c r="I17" s="25">
        <v>-3024682914</v>
      </c>
      <c r="J17" s="25"/>
      <c r="K17" s="187">
        <v>-0.91</v>
      </c>
      <c r="L17" s="25"/>
      <c r="M17" s="133">
        <v>0</v>
      </c>
      <c r="N17" s="25"/>
      <c r="O17" s="25">
        <v>-6780917045</v>
      </c>
      <c r="P17" s="25"/>
      <c r="Q17" s="17">
        <v>0</v>
      </c>
      <c r="R17" s="9"/>
      <c r="S17" s="9">
        <v>-6780917045</v>
      </c>
      <c r="T17" s="12"/>
      <c r="U17" s="208">
        <v>-0.88</v>
      </c>
      <c r="V17" s="83"/>
      <c r="W17" s="83"/>
      <c r="X17" s="208"/>
      <c r="Y17" s="186"/>
    </row>
    <row r="18" spans="1:25" ht="19.5" x14ac:dyDescent="0.5">
      <c r="A18" s="110" t="s">
        <v>19</v>
      </c>
      <c r="B18" s="66"/>
      <c r="C18" s="180">
        <v>0</v>
      </c>
      <c r="D18" s="25"/>
      <c r="E18" s="25">
        <v>403472470</v>
      </c>
      <c r="F18" s="25"/>
      <c r="G18" s="133">
        <v>0</v>
      </c>
      <c r="H18" s="25"/>
      <c r="I18" s="25">
        <v>403472470</v>
      </c>
      <c r="J18" s="25"/>
      <c r="K18" s="132">
        <v>0.12</v>
      </c>
      <c r="L18" s="25"/>
      <c r="M18" s="133">
        <v>0</v>
      </c>
      <c r="N18" s="25"/>
      <c r="O18" s="25">
        <v>2187245492</v>
      </c>
      <c r="P18" s="25"/>
      <c r="Q18" s="17">
        <v>0</v>
      </c>
      <c r="R18" s="9"/>
      <c r="S18" s="9">
        <v>2187245492</v>
      </c>
      <c r="T18" s="12"/>
      <c r="U18" s="120">
        <v>0.28000000000000003</v>
      </c>
      <c r="V18" s="83"/>
      <c r="W18" s="83"/>
      <c r="X18" s="120"/>
      <c r="Y18" s="186"/>
    </row>
    <row r="19" spans="1:25" ht="19.5" x14ac:dyDescent="0.5">
      <c r="A19" s="110" t="s">
        <v>18</v>
      </c>
      <c r="B19" s="66"/>
      <c r="C19" s="180">
        <v>0</v>
      </c>
      <c r="D19" s="25"/>
      <c r="E19" s="25">
        <v>1466223750</v>
      </c>
      <c r="F19" s="25"/>
      <c r="G19" s="133">
        <v>0</v>
      </c>
      <c r="H19" s="25"/>
      <c r="I19" s="25">
        <v>1466223750</v>
      </c>
      <c r="J19" s="25"/>
      <c r="K19" s="132">
        <v>0.44</v>
      </c>
      <c r="L19" s="25"/>
      <c r="M19" s="133">
        <v>0</v>
      </c>
      <c r="N19" s="25"/>
      <c r="O19" s="25">
        <v>4234653000</v>
      </c>
      <c r="P19" s="25"/>
      <c r="Q19" s="17">
        <v>0</v>
      </c>
      <c r="R19" s="9"/>
      <c r="S19" s="9">
        <v>4234653000</v>
      </c>
      <c r="T19" s="12"/>
      <c r="U19" s="120">
        <v>0.55000000000000004</v>
      </c>
      <c r="V19" s="83"/>
      <c r="W19" s="83"/>
      <c r="X19" s="120"/>
      <c r="Y19" s="186"/>
    </row>
    <row r="20" spans="1:25" s="192" customFormat="1" ht="21.75" thickBot="1" x14ac:dyDescent="0.3">
      <c r="A20" s="188"/>
      <c r="B20" s="189"/>
      <c r="C20" s="190">
        <f>SUM(C8:C19)</f>
        <v>9658594211</v>
      </c>
      <c r="D20" s="193"/>
      <c r="E20" s="190">
        <f>SUM(E8:E19)</f>
        <v>-6115723164</v>
      </c>
      <c r="F20" s="193"/>
      <c r="G20" s="190">
        <f>SUM(G8:G19)</f>
        <v>11833372081</v>
      </c>
      <c r="H20" s="193"/>
      <c r="I20" s="190">
        <f>SUM(I8:I19)</f>
        <v>15376243128</v>
      </c>
      <c r="J20" s="193"/>
      <c r="K20" s="191">
        <f>SUM(K8:K19)</f>
        <v>4.620000000000001</v>
      </c>
      <c r="L20" s="193"/>
      <c r="M20" s="190">
        <f>SUM(M8:M19)</f>
        <v>10312939211</v>
      </c>
      <c r="N20" s="193"/>
      <c r="O20" s="190">
        <f>SUM(O8:O19)</f>
        <v>24692573226</v>
      </c>
      <c r="P20" s="193"/>
      <c r="Q20" s="205">
        <f>SUM(Q8:Q19)</f>
        <v>11833372081</v>
      </c>
      <c r="R20" s="209"/>
      <c r="S20" s="205">
        <f>SUM(S8:S19)</f>
        <v>46838884518</v>
      </c>
      <c r="T20" s="209"/>
      <c r="U20" s="211">
        <f>SUM(U8:U19)</f>
        <v>6.04</v>
      </c>
      <c r="V20" s="205"/>
      <c r="W20" s="157"/>
      <c r="X20" s="157"/>
    </row>
    <row r="21" spans="1:25" ht="19.5" thickTop="1" x14ac:dyDescent="0.45">
      <c r="Q21" s="158"/>
      <c r="R21" s="158"/>
      <c r="S21" s="158"/>
      <c r="T21" s="83"/>
      <c r="U21" s="83"/>
      <c r="V21" s="83"/>
      <c r="W21" s="83"/>
      <c r="X21" s="83"/>
    </row>
    <row r="22" spans="1:25" x14ac:dyDescent="0.45">
      <c r="Q22" s="158"/>
      <c r="R22" s="158"/>
      <c r="S22" s="158"/>
      <c r="T22" s="83"/>
      <c r="U22" s="208"/>
      <c r="V22" s="83"/>
      <c r="W22" s="83"/>
      <c r="X22" s="83"/>
    </row>
    <row r="23" spans="1:25" x14ac:dyDescent="0.45">
      <c r="Q23" s="158"/>
      <c r="R23" s="158"/>
      <c r="S23" s="158"/>
      <c r="T23" s="83"/>
      <c r="U23" s="83"/>
      <c r="V23" s="83"/>
      <c r="W23" s="83"/>
      <c r="X23" s="83"/>
    </row>
    <row r="24" spans="1:25" x14ac:dyDescent="0.45">
      <c r="Q24" s="158"/>
      <c r="R24" s="158"/>
      <c r="S24" s="158"/>
      <c r="T24" s="83"/>
      <c r="U24" s="83"/>
      <c r="V24" s="83"/>
      <c r="W24" s="83"/>
      <c r="X24" s="83"/>
    </row>
  </sheetData>
  <sheetProtection algorithmName="SHA-512" hashValue="gbBJpszenyzDU8IeX64lGmDFQUp/it+TlscggiD8eYpgz4n9KbKFyFQWaOxMwl30MfPa+KKNRStRUwSFsqoyQQ==" saltValue="h0msdvI31quSn6FMEDTP3A==" spinCount="100000" sheet="1" objects="1" scenarios="1" selectLockedCells="1" autoFilter="0" selectUnlockedCells="1"/>
  <mergeCells count="7">
    <mergeCell ref="M6:U6"/>
    <mergeCell ref="C6:K6"/>
    <mergeCell ref="A2:U2"/>
    <mergeCell ref="A3:U3"/>
    <mergeCell ref="A4:U4"/>
    <mergeCell ref="A5:H5"/>
    <mergeCell ref="A6:A7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</vt:i4>
      </vt:variant>
    </vt:vector>
  </HeadingPairs>
  <TitlesOfParts>
    <vt:vector size="24" baseType="lpstr">
      <vt:lpstr>صفحه اول</vt:lpstr>
      <vt:lpstr>سهام</vt:lpstr>
      <vt:lpstr>واحدهای صندوق</vt:lpstr>
      <vt:lpstr>تبعی</vt:lpstr>
      <vt:lpstr>اوراق مشارکت</vt:lpstr>
      <vt:lpstr>تعدیل قیمت</vt:lpstr>
      <vt:lpstr>سپرده</vt:lpstr>
      <vt:lpstr>جمع درآمدها</vt:lpstr>
      <vt:lpstr>سرمایه‌گذاری در سهام</vt:lpstr>
      <vt:lpstr>سرمایه گذاری در صندوق </vt:lpstr>
      <vt:lpstr>سرمایه‌گذاری در اوراق بهادار</vt:lpstr>
      <vt:lpstr>درآمد سپرده بانکی</vt:lpstr>
      <vt:lpstr>سایر درآمدها</vt:lpstr>
      <vt:lpstr>درآمد سود سهام</vt:lpstr>
      <vt:lpstr>سود اوراق بهادار و سپرده بانکی</vt:lpstr>
      <vt:lpstr>مبالغ تخصیصی اوراق </vt:lpstr>
      <vt:lpstr>سود سپرده بانکی</vt:lpstr>
      <vt:lpstr>درآمد ناشی از تغییر قیمت اوراق</vt:lpstr>
      <vt:lpstr>درآمد ناشی از فروش</vt:lpstr>
      <vt:lpstr>تبعی!Print_Area</vt:lpstr>
      <vt:lpstr>سپرده!Print_Area</vt:lpstr>
      <vt:lpstr>'سرمایه گذاری در صندوق '!Print_Area</vt:lpstr>
      <vt:lpstr>'صفحه اول'!Print_Area</vt:lpstr>
      <vt:lpstr>'واحدهای صندوق'!Print_Area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Majid 2116. Aghataghi</dc:creator>
  <cp:lastModifiedBy>Sahar Sadat Akhlaghi</cp:lastModifiedBy>
  <dcterms:created xsi:type="dcterms:W3CDTF">2024-05-27T15:25:44Z</dcterms:created>
  <dcterms:modified xsi:type="dcterms:W3CDTF">2024-05-29T14:52:33Z</dcterms:modified>
</cp:coreProperties>
</file>