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011465263\Desktop\گزارش پرتفو خرداد1403\"/>
    </mc:Choice>
  </mc:AlternateContent>
  <xr:revisionPtr revIDLastSave="0" documentId="13_ncr:1_{D2BDD261-C498-451F-B715-417642E65407}" xr6:coauthVersionLast="47" xr6:coauthVersionMax="47" xr10:uidLastSave="{00000000-0000-0000-0000-000000000000}"/>
  <bookViews>
    <workbookView xWindow="3855" yWindow="495" windowWidth="12585" windowHeight="14850" tabRatio="935" xr2:uid="{00000000-000D-0000-FFFF-FFFF00000000}"/>
  </bookViews>
  <sheets>
    <sheet name="صورت وضعیت" sheetId="1" r:id="rId1"/>
    <sheet name="سهام" sheetId="2" r:id="rId2"/>
    <sheet name="اوراق مشتقه" sheetId="3" r:id="rId3"/>
    <sheet name="واحدهای صندوق" sheetId="4" r:id="rId4"/>
    <sheet name="اوراق" sheetId="5" r:id="rId5"/>
    <sheet name="تعدیل قیمت" sheetId="6" r:id="rId6"/>
    <sheet name="سپرده" sheetId="7" r:id="rId7"/>
    <sheet name="درآمد" sheetId="8" r:id="rId8"/>
    <sheet name="درآمد سرمایه گذاری در سهام" sheetId="9" r:id="rId9"/>
    <sheet name="درآمد سرمایه گذاری در صندوق" sheetId="10" r:id="rId10"/>
    <sheet name="درآمد سرمایه گذاری در اوراق به" sheetId="11" r:id="rId11"/>
    <sheet name="درآمد سپرده بانکی" sheetId="13" r:id="rId12"/>
    <sheet name="سایر درآمدها" sheetId="14" r:id="rId13"/>
    <sheet name="مبالغ تخصیصی اوراق" sheetId="22" r:id="rId14"/>
    <sheet name="درآمد سود سهام" sheetId="15" r:id="rId15"/>
    <sheet name="سود اوراق بهادار" sheetId="17" r:id="rId16"/>
    <sheet name="سود سپرده بانکی" sheetId="18" r:id="rId17"/>
    <sheet name="درآمد ناشی از فروش" sheetId="19" r:id="rId18"/>
    <sheet name="درآمد ناشی از تغییر قیمت اوراق" sheetId="21" r:id="rId19"/>
  </sheets>
  <externalReferences>
    <externalReference r:id="rId20"/>
  </externalReferences>
  <definedNames>
    <definedName name="_xlnm.Print_Area" localSheetId="4">اوراق!$A$1:$AM$27</definedName>
    <definedName name="_xlnm.Print_Area" localSheetId="2">'اوراق مشتقه'!$A$1:$AX$14</definedName>
    <definedName name="_xlnm.Print_Area" localSheetId="5">'تعدیل قیمت'!$A$1:$N$14</definedName>
    <definedName name="_xlnm.Print_Area" localSheetId="7">درآمد!$A$1:$K$13</definedName>
    <definedName name="_xlnm.Print_Area" localSheetId="11">'درآمد سپرده بانکی'!$A$1:$K$14</definedName>
    <definedName name="_xlnm.Print_Area" localSheetId="10">'درآمد سرمایه گذاری در اوراق به'!$A$1:$S$27</definedName>
    <definedName name="_xlnm.Print_Area" localSheetId="8">'درآمد سرمایه گذاری در سهام'!$A$1:$X$21</definedName>
    <definedName name="_xlnm.Print_Area" localSheetId="9">'درآمد سرمایه گذاری در صندوق'!$A$1:$X$13</definedName>
    <definedName name="_xlnm.Print_Area" localSheetId="14">'درآمد سود سهام'!$A$1:$T$10</definedName>
    <definedName name="_xlnm.Print_Area" localSheetId="18">'درآمد ناشی از تغییر قیمت اوراق'!$A$1:$S$41</definedName>
    <definedName name="_xlnm.Print_Area" localSheetId="17">'درآمد ناشی از فروش'!$A$1:$S$14</definedName>
    <definedName name="_xlnm.Print_Area" localSheetId="12">'سایر درآمدها'!$A$1:$G$10</definedName>
    <definedName name="_xlnm.Print_Area" localSheetId="6">سپرده!$A$1:$M$17</definedName>
    <definedName name="_xlnm.Print_Area" localSheetId="1">سهام!$A$1:$AC$20</definedName>
    <definedName name="_xlnm.Print_Area" localSheetId="15">'سود اوراق بهادار'!$A$1:$U$28</definedName>
    <definedName name="_xlnm.Print_Area" localSheetId="16">'سود سپرده بانکی'!$A$1:$O$14</definedName>
    <definedName name="_xlnm.Print_Area" localSheetId="3">'واحدهای صندوق'!$A$1:$AB$13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28" i="17" l="1"/>
  <c r="L28" i="17"/>
  <c r="L8" i="18" l="1"/>
  <c r="T28" i="17"/>
  <c r="P28" i="17"/>
  <c r="N28" i="17"/>
  <c r="J28" i="17"/>
  <c r="J13" i="13" l="1"/>
  <c r="J12" i="13"/>
  <c r="J11" i="13"/>
  <c r="J8" i="13"/>
  <c r="F13" i="13"/>
  <c r="F12" i="13"/>
  <c r="F8" i="13"/>
  <c r="L16" i="7"/>
  <c r="J16" i="7"/>
  <c r="H16" i="7"/>
  <c r="F16" i="7"/>
  <c r="D16" i="7"/>
  <c r="R12" i="8" l="1"/>
  <c r="R11" i="8"/>
  <c r="R10" i="8"/>
  <c r="R9" i="8"/>
  <c r="R8" i="8"/>
  <c r="R13" i="8" l="1"/>
  <c r="S10" i="8" s="1"/>
  <c r="H13" i="8"/>
  <c r="J13" i="8"/>
  <c r="F12" i="8"/>
  <c r="F11" i="8"/>
  <c r="F10" i="8"/>
  <c r="F9" i="8"/>
  <c r="F8" i="8"/>
  <c r="S8" i="8" l="1"/>
  <c r="S11" i="8"/>
  <c r="L16" i="9"/>
  <c r="L20" i="9"/>
  <c r="L10" i="9"/>
  <c r="L13" i="9"/>
  <c r="L17" i="9"/>
  <c r="L12" i="9"/>
  <c r="S13" i="8"/>
  <c r="L14" i="9"/>
  <c r="L18" i="9"/>
  <c r="L11" i="9"/>
  <c r="L15" i="9"/>
  <c r="L19" i="9"/>
  <c r="S9" i="8"/>
  <c r="F13" i="8"/>
  <c r="A3" i="22"/>
  <c r="E8" i="22"/>
  <c r="A2" i="22"/>
  <c r="A1" i="22"/>
  <c r="L21" i="9" l="1"/>
  <c r="G10" i="15"/>
  <c r="E10" i="15"/>
  <c r="I13" i="6"/>
  <c r="I11" i="6"/>
</calcChain>
</file>

<file path=xl/sharedStrings.xml><?xml version="1.0" encoding="utf-8"?>
<sst xmlns="http://schemas.openxmlformats.org/spreadsheetml/2006/main" count="978" uniqueCount="249">
  <si>
    <t>صندوق سرمایه‌گذاری تداوم اطمینان تمدن</t>
  </si>
  <si>
    <t>صورت وضعیت پرتفوی</t>
  </si>
  <si>
    <t>برای ماه منتهی به 1403/03/31</t>
  </si>
  <si>
    <t>-1</t>
  </si>
  <si>
    <t>سرمایه گذاری ها</t>
  </si>
  <si>
    <t>-1-1</t>
  </si>
  <si>
    <t>1403/02/31</t>
  </si>
  <si>
    <t>تغییرات طی دوره</t>
  </si>
  <si>
    <t>1403/03/31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</si>
  <si>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</si>
  <si>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</si>
  <si>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</si>
  <si>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</si>
  <si>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</si>
  <si>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</si>
  <si>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</si>
  <si>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</si>
  <si>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</si>
  <si>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آتیه داده پرداز</t>
  </si>
  <si>
    <t>بانک‌اقتصادنوین‌</t>
  </si>
  <si>
    <t>پالایش نفت شیراز</t>
  </si>
  <si>
    <t>سایپا</t>
  </si>
  <si>
    <t>سرمایه گذاری تامین اجتماعی</t>
  </si>
  <si>
    <t>سرمایه گذاری خوارزمی</t>
  </si>
  <si>
    <t>سرمایه‌گذاری‌غدیر(هلدینگ‌</t>
  </si>
  <si>
    <t>صنایع پتروشیمی خلیج فارس</t>
  </si>
  <si>
    <t>فولاد  خوزستان</t>
  </si>
  <si>
    <t>ملی‌ صنایع‌ مس‌ ایران‌</t>
  </si>
  <si>
    <t>کشتیرانی جمهوری اسلامی ایران</t>
  </si>
  <si>
    <t>جمع</t>
  </si>
  <si>
    <t>اطلاعات آماری مرتبط با اوراق اختیار فروش تبعی خریداری شده توسط صندوق سرمایه گذاری:</t>
  </si>
  <si>
    <t>نام سهام</t>
  </si>
  <si>
    <t>تعداد اوراق تبعی</t>
  </si>
  <si>
    <t>قیمت اعمال</t>
  </si>
  <si>
    <t>تاریخ اعمال</t>
  </si>
  <si>
    <t>نرخ سود موثر</t>
  </si>
  <si>
    <t>اختیارف ت فخوز-4433-03/06/21</t>
  </si>
  <si>
    <t>1403/06/21</t>
  </si>
  <si>
    <t>اختیارف ت وخارزم-2103-03/06/10</t>
  </si>
  <si>
    <t>1403/06/10</t>
  </si>
  <si>
    <t>اختیارف ت حکشتی-15741-03/06/24</t>
  </si>
  <si>
    <t>1403/06/24</t>
  </si>
  <si>
    <t>اختیارف ت ونوین-3597-03/06/19</t>
  </si>
  <si>
    <t>1403/06/19</t>
  </si>
  <si>
    <t>اختیارف ت شراز-17252-03/06/18</t>
  </si>
  <si>
    <t>1403/06/18</t>
  </si>
  <si>
    <t>اختیارف ت خساپا-3216-03/06/26</t>
  </si>
  <si>
    <t>1403/06/26</t>
  </si>
  <si>
    <t>اختیارف ت شستا-1506-03/06/27</t>
  </si>
  <si>
    <t>1403/06/27</t>
  </si>
  <si>
    <t>-2-1</t>
  </si>
  <si>
    <t>سرمایه‌گذاری در واحدهای صندوق های سرمایه گذاری</t>
  </si>
  <si>
    <t>خرید/صدور طی دوره</t>
  </si>
  <si>
    <t>فروش/ابطال طی دوره</t>
  </si>
  <si>
    <t>صندوق</t>
  </si>
  <si>
    <t>تعداد واحد</t>
  </si>
  <si>
    <t>قیمت ابطال / بازار هر واحد</t>
  </si>
  <si>
    <t>صندوق س ثروت ساز دیبا-سهام</t>
  </si>
  <si>
    <t>صندوق س.آرمان آتیه درخشان مس-س</t>
  </si>
  <si>
    <t>صندوق س.پشتوانه طلا تابان تمدن</t>
  </si>
  <si>
    <t>صندوق س.سهامی سپینود-س</t>
  </si>
  <si>
    <t>-3-1</t>
  </si>
  <si>
    <t>سرمایه‌گذاری در اوراق بهادار با درآمد ثابت یا علی‌الحساب</t>
  </si>
  <si>
    <t>اطلاعات اوراق با درآمد ثابت</t>
  </si>
  <si>
    <t>نام اوراق</t>
  </si>
  <si>
    <t>دارای مجوز از سازمان</t>
  </si>
  <si>
    <t>پذیرفته شده در بورس یا فرابورس</t>
  </si>
  <si>
    <t>تاریخ انتشار اوراق</t>
  </si>
  <si>
    <t>تاریخ سررسید</t>
  </si>
  <si>
    <t>نرخ سود اسمی</t>
  </si>
  <si>
    <t>اسناد خزانه-م1بودجه01-040326</t>
  </si>
  <si>
    <t>بله</t>
  </si>
  <si>
    <t>1401/02/26</t>
  </si>
  <si>
    <t>1404/03/26</t>
  </si>
  <si>
    <t>اسنادخزانه-م4بودجه00-030522</t>
  </si>
  <si>
    <t>1400/03/11</t>
  </si>
  <si>
    <t>1403/05/22</t>
  </si>
  <si>
    <t>صکوک اجاره پارسیان-6ماهه16%</t>
  </si>
  <si>
    <t>1399/06/10</t>
  </si>
  <si>
    <t>صکوک اجاره فارس307- 3ماهه18%</t>
  </si>
  <si>
    <t>1399/07/13</t>
  </si>
  <si>
    <t>1403/07/13</t>
  </si>
  <si>
    <t>مرابحه سبحان انکولوژی060530</t>
  </si>
  <si>
    <t>1402/05/30</t>
  </si>
  <si>
    <t>1406/05/30</t>
  </si>
  <si>
    <t>مرابحه عام دولت131-ش.خ040410</t>
  </si>
  <si>
    <t>1402/05/10</t>
  </si>
  <si>
    <t>1404/04/07</t>
  </si>
  <si>
    <t>مرابحه عام دولت96-ش.خ030414</t>
  </si>
  <si>
    <t>1400/10/14</t>
  </si>
  <si>
    <t>1403/04/14</t>
  </si>
  <si>
    <t>مرابحه گلرنگ فرش بیدگل060224</t>
  </si>
  <si>
    <t>1403/02/24</t>
  </si>
  <si>
    <t>1406/02/24</t>
  </si>
  <si>
    <t>مرابحه گهردانه شرق 060715</t>
  </si>
  <si>
    <t>1402/07/15</t>
  </si>
  <si>
    <t>1406/07/15</t>
  </si>
  <si>
    <t>مرابحه کرمان موتور14030614</t>
  </si>
  <si>
    <t>1400/06/14</t>
  </si>
  <si>
    <t>1403/06/14</t>
  </si>
  <si>
    <t>مرابحه کرمان موتور14030915</t>
  </si>
  <si>
    <t>1400/09/15</t>
  </si>
  <si>
    <t>1403/09/15</t>
  </si>
  <si>
    <t>مشارکت ش اردبیل47-3ماهه18%</t>
  </si>
  <si>
    <t>1400/07/10</t>
  </si>
  <si>
    <t>1404/07/09</t>
  </si>
  <si>
    <t>اسنادخزانه-م1بودجه00-030821</t>
  </si>
  <si>
    <t>1400/02/22</t>
  </si>
  <si>
    <t>1403/08/21</t>
  </si>
  <si>
    <t>اسنادخزانه-م8بودجه00-030919</t>
  </si>
  <si>
    <t>1400/06/16</t>
  </si>
  <si>
    <t>1403/09/19</t>
  </si>
  <si>
    <t>اسناد خزانه-م9بودجه00-031101</t>
  </si>
  <si>
    <t>1400/06/01</t>
  </si>
  <si>
    <t>1403/11/01</t>
  </si>
  <si>
    <t>اسناد خزانه-م10بودجه00-031115</t>
  </si>
  <si>
    <t>1400/06/07</t>
  </si>
  <si>
    <t>1403/11/15</t>
  </si>
  <si>
    <t>اسنادخزانه-م6بودجه01-030814</t>
  </si>
  <si>
    <t>1401/12/10</t>
  </si>
  <si>
    <t>1403/08/14</t>
  </si>
  <si>
    <t>اسنادخزانه-م7بودجه00-030912</t>
  </si>
  <si>
    <t>1400/04/14</t>
  </si>
  <si>
    <t>1403/09/12</t>
  </si>
  <si>
    <t>اوراق بهاداری که ارزش آنها در تاریخ گزارش تعدیل شده</t>
  </si>
  <si>
    <t>(بر اساس دستورالعمل نحوه تعیین قیمت خرید و فروش اوراق بهادار در صندوق های سرمایه گذاری)</t>
  </si>
  <si>
    <t>نام اوراق بهادار</t>
  </si>
  <si>
    <t>قیمت پایانی</t>
  </si>
  <si>
    <t>قیمت تعدیل شده</t>
  </si>
  <si>
    <t>درصد تعدیل</t>
  </si>
  <si>
    <t>خالص ارزش فروش تعدیل شده</t>
  </si>
  <si>
    <t>دلیل تعدیل</t>
  </si>
  <si>
    <t>سایر</t>
  </si>
  <si>
    <t>-4-1</t>
  </si>
  <si>
    <t>سرمایه‌گذاری در  سپرده‌ بانکی</t>
  </si>
  <si>
    <t>مبلغ</t>
  </si>
  <si>
    <t>افزایش</t>
  </si>
  <si>
    <t>کاهش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</si>
  <si>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</si>
  <si>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</si>
  <si>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</si>
  <si>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</si>
  <si>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</si>
  <si>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</si>
  <si>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</si>
  <si>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</si>
  <si>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</si>
  <si>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درآمد حاصل از سرمایه گذاری در واحدهای صندوق های سرمایه گذاری</t>
  </si>
  <si>
    <t>2-2</t>
  </si>
  <si>
    <t>درآمد حاصل از سرمایه گذاری در اوراق بهادار با درآمد ثابت</t>
  </si>
  <si>
    <t>3-2</t>
  </si>
  <si>
    <t>درآمد حاصل از سرمایه گذاری در سپرده بانکی و گواهی سپرده</t>
  </si>
  <si>
    <t>4-2</t>
  </si>
  <si>
    <t>سایر درآمدها</t>
  </si>
  <si>
    <t>5-2</t>
  </si>
  <si>
    <t>-1-2</t>
  </si>
  <si>
    <t>درآمد حاصل از سرمایه­گذاری در سهام و حق تقدم سهام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</si>
  <si>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</si>
  <si>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</si>
  <si>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</si>
  <si>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</si>
  <si>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</si>
  <si>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</si>
  <si>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فرآوری معدنی اپال کانی پارس</t>
  </si>
  <si>
    <t>-2-2</t>
  </si>
  <si>
    <t>درآمد حاصل از سرمایه­گذاری در واحدهای صندوق</t>
  </si>
  <si>
    <t>درآمد سود صندوق</t>
  </si>
  <si>
    <t>-3-2</t>
  </si>
  <si>
    <t>درآمد حاصل از سرمایه­گذاری در اوراق بهادار با درآمد ثابت:</t>
  </si>
  <si>
    <t>عنوان</t>
  </si>
  <si>
    <t>درآمد سود اوراق</t>
  </si>
  <si>
    <t>-4-2</t>
  </si>
  <si>
    <t>درآمد حاصل از سرمایه­گذاری در سپرده بانکی و گواهی سپرده</t>
  </si>
  <si>
    <t>نام سپرده بانکی</t>
  </si>
  <si>
    <t>سود سپرده بانکی و گواهی سپرده</t>
  </si>
  <si>
    <t>درصد سود به میانگین سپرده</t>
  </si>
  <si>
    <t>-5-2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</si>
  <si>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</si>
  <si>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</si>
  <si>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</si>
  <si>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</si>
  <si>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</si>
  <si>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</si>
  <si>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</si>
  <si>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1403/01/28</t>
  </si>
  <si>
    <t>1403/02/19</t>
  </si>
  <si>
    <t>سود اوراق بهادار با درآمد ثابت</t>
  </si>
  <si>
    <t>تاریخ دریافت سود</t>
  </si>
  <si>
    <t>نرخ سود علی الحساب</t>
  </si>
  <si>
    <t>درآمد سود</t>
  </si>
  <si>
    <t>خالص درآمد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</si>
  <si>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</si>
  <si>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</si>
  <si>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</si>
  <si>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</si>
  <si>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</si>
  <si>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درآمد ناشی از تغییر قیمت اوراق بهادار</t>
  </si>
  <si>
    <t>سود و زیان ناشی از تغییر قیمت</t>
  </si>
  <si>
    <t>صندوق سرمایه گذاری تداوم اطمینان تمدن</t>
  </si>
  <si>
    <t>‫صورت وضعیت پورتفوی</t>
  </si>
  <si>
    <t>‫برای ماه منتهی به 1403/03/31</t>
  </si>
  <si>
    <t>-</t>
  </si>
  <si>
    <t xml:space="preserve">سرمایه گذاری در سهام </t>
  </si>
  <si>
    <t>سپرده</t>
  </si>
  <si>
    <t>تنزیل سود بانک</t>
  </si>
  <si>
    <t>سرمایه‌گذاری‌غدیر(هلدینگ‌)</t>
  </si>
  <si>
    <t>بدون تاریخ سررسید</t>
  </si>
  <si>
    <t>1405/01/08</t>
  </si>
  <si>
    <t>1405/02/03</t>
  </si>
  <si>
    <t>مبالغ تخصیص یافته بابت خرید و نگهداری اوراق بهادار با درآمد ثابت (نرخ سود ترجیحی)</t>
  </si>
  <si>
    <t>طرف معامله</t>
  </si>
  <si>
    <t>نوع وابستگی</t>
  </si>
  <si>
    <t>نام ورقه بهادار</t>
  </si>
  <si>
    <t>تعداد اوراق</t>
  </si>
  <si>
    <t>بهای تمام شده اوراق (ریال)</t>
  </si>
  <si>
    <t>مبلغ شناسایی شده بابت قرارداد خرید و نگهداری اوراق بهادار (ریال)</t>
  </si>
  <si>
    <t>میانگین نرخ بازده تا سررسید قراردادهای منعقده</t>
  </si>
  <si>
    <t>تامین سرمایه تمدن</t>
  </si>
  <si>
    <t>مدیر صندوق</t>
  </si>
  <si>
    <t>_</t>
  </si>
  <si>
    <t xml:space="preserve">نرخ اسمی </t>
  </si>
  <si>
    <t xml:space="preserve"> بانک تجارت </t>
  </si>
  <si>
    <t>بانک توسعه صادرات</t>
  </si>
  <si>
    <t xml:space="preserve"> بانک خاورمیانه </t>
  </si>
  <si>
    <t xml:space="preserve"> بانک صادرات  </t>
  </si>
  <si>
    <t xml:space="preserve"> بانک ملت</t>
  </si>
  <si>
    <t xml:space="preserve"> موسسه اعتباری ملل</t>
  </si>
  <si>
    <t xml:space="preserve"> بانک پاسارگاد</t>
  </si>
  <si>
    <t xml:space="preserve"> بانک صادرات </t>
  </si>
  <si>
    <t xml:space="preserve"> بانک خاورمیانه  </t>
  </si>
  <si>
    <t xml:space="preserve"> بانک ملت  </t>
  </si>
  <si>
    <t>بانک پاسارگاد</t>
  </si>
  <si>
    <t>تنزیل سود سهام</t>
  </si>
  <si>
    <t xml:space="preserve">بانک تجارت </t>
  </si>
  <si>
    <t xml:space="preserve"> بانک پاسارگاد </t>
  </si>
  <si>
    <t xml:space="preserve">بانک تجارت  </t>
  </si>
  <si>
    <t xml:space="preserve">بانک پاسارگاد </t>
  </si>
  <si>
    <t xml:space="preserve">بانک صادرات  </t>
  </si>
  <si>
    <t xml:space="preserve">موسسه اعتباری ملل  </t>
  </si>
  <si>
    <t xml:space="preserve"> موسسه اعتباری ملل  </t>
  </si>
  <si>
    <t xml:space="preserve"> بانک ملت </t>
  </si>
  <si>
    <t>1400/11/11</t>
  </si>
  <si>
    <t>1401/11/10</t>
  </si>
  <si>
    <t>1400/10/27</t>
  </si>
  <si>
    <t>1400/10/16</t>
  </si>
  <si>
    <t>1401/10/19</t>
  </si>
  <si>
    <t>1403/01/08</t>
  </si>
  <si>
    <t>1403/02/03</t>
  </si>
  <si>
    <t>مختلف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</si>
</sst>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#,###;\(#,###\);\-"/>
    <numFmt numFmtId="165" formatCode="0\.00%;\(0\.00%\);\-"/>
    <numFmt numFmtId="166" formatCode="#,##0_);\(#,##0\);\-"/>
    <numFmt numFmtId="167" formatCode="#,##0_-;[Black]\(#,##0\)"/>
    <numFmt numFmtId="168" formatCode="0.0%"/>
    <numFmt numFmtId="169" formatCode="0.\.00;\(0.\.00\);\-"/>
  </numFmts>
  <fonts count="28" x14ac:knownFonts="1">
    <font>
      <sz val="10"/>
      <color rgb="FF000000"/>
      <name val="Arial"/>
      <charset val="1"/>
    </font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charset val="178"/>
      <scheme val="minor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b/>
      <u/>
      <sz val="18"/>
      <color rgb="FF000000"/>
      <name val="B Nazanin"/>
      <charset val="178"/>
    </font>
    <font>
      <sz val="11"/>
      <color theme="1"/>
      <name val="B Titr"/>
      <charset val="178"/>
    </font>
    <font>
      <b/>
      <sz val="12"/>
      <color rgb="FF000000"/>
      <name val="B Zar"/>
      <charset val="178"/>
    </font>
    <font>
      <sz val="12"/>
      <color rgb="FF000000"/>
      <name val="B Zar"/>
      <charset val="178"/>
    </font>
    <font>
      <b/>
      <sz val="12"/>
      <name val="B Zar"/>
      <charset val="178"/>
    </font>
    <font>
      <b/>
      <sz val="11"/>
      <color rgb="FF000000"/>
      <name val="B Nazanin"/>
      <charset val="178"/>
    </font>
    <font>
      <sz val="11"/>
      <name val="B Nazanin"/>
      <charset val="178"/>
    </font>
    <font>
      <sz val="11"/>
      <color rgb="FF000000"/>
      <name val="B Nazanin"/>
      <charset val="178"/>
    </font>
    <font>
      <sz val="10"/>
      <color rgb="FF000000"/>
      <name val="Arial"/>
      <family val="2"/>
    </font>
    <font>
      <b/>
      <sz val="11"/>
      <name val="B Titr"/>
      <charset val="178"/>
    </font>
    <font>
      <sz val="11"/>
      <color rgb="FF000000"/>
      <name val="Arial"/>
      <family val="2"/>
    </font>
    <font>
      <b/>
      <sz val="10"/>
      <color rgb="FF000000"/>
      <name val="Arial"/>
      <family val="2"/>
    </font>
    <font>
      <b/>
      <sz val="11"/>
      <color rgb="FF000000"/>
      <name val="Arial"/>
      <family val="2"/>
    </font>
    <font>
      <sz val="12"/>
      <color rgb="FF000000"/>
      <name val="Arial"/>
      <family val="2"/>
    </font>
    <font>
      <sz val="11"/>
      <name val="B Titr"/>
      <charset val="178"/>
    </font>
    <font>
      <b/>
      <sz val="12"/>
      <color rgb="FF000000"/>
      <name val="Arial"/>
      <family val="2"/>
    </font>
    <font>
      <b/>
      <sz val="12"/>
      <name val="B Titr"/>
      <charset val="178"/>
    </font>
    <font>
      <sz val="12"/>
      <name val="B Titr"/>
      <charset val="178"/>
    </font>
    <font>
      <sz val="10"/>
      <color rgb="FF000000"/>
      <name val="Arial"/>
      <charset val="1"/>
    </font>
    <font>
      <b/>
      <sz val="12"/>
      <color theme="1"/>
      <name val="B Nazanin"/>
      <charset val="178"/>
    </font>
    <font>
      <b/>
      <sz val="12"/>
      <name val="B Nazanin"/>
      <charset val="178"/>
    </font>
    <font>
      <sz val="12"/>
      <color theme="1"/>
      <name val="B Nazanin"/>
      <charset val="17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rgb="FF000000"/>
      </bottom>
      <diagonal/>
    </border>
  </borders>
  <cellStyleXfs count="7">
    <xf numFmtId="0" fontId="0" fillId="0" borderId="0"/>
    <xf numFmtId="0" fontId="2" fillId="0" borderId="0"/>
    <xf numFmtId="0" fontId="14" fillId="0" borderId="0"/>
    <xf numFmtId="43" fontId="14" fillId="0" borderId="0" applyFont="0" applyFill="0" applyBorder="0" applyAlignment="0" applyProtection="0"/>
    <xf numFmtId="0" fontId="1" fillId="0" borderId="0"/>
    <xf numFmtId="0" fontId="24" fillId="0" borderId="0"/>
    <xf numFmtId="9" fontId="14" fillId="0" borderId="0" applyFont="0" applyFill="0" applyBorder="0" applyAlignment="0" applyProtection="0"/>
  </cellStyleXfs>
  <cellXfs count="224">
    <xf numFmtId="0" fontId="0" fillId="0" borderId="0" xfId="0" applyAlignment="1">
      <alignment horizontal="left"/>
    </xf>
    <xf numFmtId="0" fontId="0" fillId="0" borderId="0" xfId="0"/>
    <xf numFmtId="0" fontId="8" fillId="0" borderId="1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9" fillId="0" borderId="0" xfId="0" applyFont="1" applyAlignment="1">
      <alignment horizontal="left"/>
    </xf>
    <xf numFmtId="0" fontId="9" fillId="0" borderId="2" xfId="0" applyFont="1" applyBorder="1" applyAlignment="1">
      <alignment horizontal="left"/>
    </xf>
    <xf numFmtId="0" fontId="10" fillId="0" borderId="0" xfId="0" applyFont="1" applyFill="1" applyAlignment="1">
      <alignment horizontal="right" vertical="center"/>
    </xf>
    <xf numFmtId="0" fontId="9" fillId="0" borderId="0" xfId="0" applyFont="1" applyBorder="1" applyAlignment="1">
      <alignment horizontal="left"/>
    </xf>
    <xf numFmtId="3" fontId="9" fillId="0" borderId="0" xfId="0" applyNumberFormat="1" applyFont="1" applyFill="1" applyBorder="1" applyAlignment="1">
      <alignment horizontal="right" vertical="top"/>
    </xf>
    <xf numFmtId="3" fontId="8" fillId="0" borderId="5" xfId="0" applyNumberFormat="1" applyFont="1" applyFill="1" applyBorder="1" applyAlignment="1">
      <alignment horizontal="right" vertical="top"/>
    </xf>
    <xf numFmtId="0" fontId="8" fillId="0" borderId="0" xfId="0" applyFont="1" applyAlignment="1">
      <alignment horizontal="left"/>
    </xf>
    <xf numFmtId="3" fontId="8" fillId="0" borderId="0" xfId="0" applyNumberFormat="1" applyFont="1" applyFill="1" applyBorder="1" applyAlignment="1">
      <alignment horizontal="right" vertical="top"/>
    </xf>
    <xf numFmtId="0" fontId="8" fillId="0" borderId="1" xfId="0" applyFont="1" applyFill="1" applyBorder="1" applyAlignment="1">
      <alignment horizontal="center" vertical="center" wrapText="1"/>
    </xf>
    <xf numFmtId="4" fontId="9" fillId="0" borderId="2" xfId="0" applyNumberFormat="1" applyFont="1" applyFill="1" applyBorder="1" applyAlignment="1">
      <alignment horizontal="center" vertical="top"/>
    </xf>
    <xf numFmtId="4" fontId="9" fillId="0" borderId="0" xfId="0" applyNumberFormat="1" applyFont="1" applyFill="1" applyAlignment="1">
      <alignment horizontal="center" vertical="top"/>
    </xf>
    <xf numFmtId="4" fontId="9" fillId="0" borderId="4" xfId="0" applyNumberFormat="1" applyFont="1" applyFill="1" applyBorder="1" applyAlignment="1">
      <alignment horizontal="center" vertical="top"/>
    </xf>
    <xf numFmtId="4" fontId="8" fillId="0" borderId="5" xfId="0" applyNumberFormat="1" applyFont="1" applyFill="1" applyBorder="1" applyAlignment="1">
      <alignment horizontal="center" vertical="top"/>
    </xf>
    <xf numFmtId="0" fontId="9" fillId="0" borderId="0" xfId="0" applyFont="1" applyAlignment="1">
      <alignment horizontal="center"/>
    </xf>
    <xf numFmtId="3" fontId="9" fillId="0" borderId="2" xfId="0" applyNumberFormat="1" applyFont="1" applyFill="1" applyBorder="1" applyAlignment="1">
      <alignment horizontal="center" vertical="top"/>
    </xf>
    <xf numFmtId="3" fontId="9" fillId="0" borderId="0" xfId="0" applyNumberFormat="1" applyFont="1" applyFill="1" applyAlignment="1">
      <alignment horizontal="center" vertical="top"/>
    </xf>
    <xf numFmtId="3" fontId="9" fillId="0" borderId="4" xfId="0" applyNumberFormat="1" applyFont="1" applyFill="1" applyBorder="1" applyAlignment="1">
      <alignment horizontal="center" vertical="top"/>
    </xf>
    <xf numFmtId="3" fontId="9" fillId="0" borderId="0" xfId="0" applyNumberFormat="1" applyFont="1" applyFill="1" applyBorder="1" applyAlignment="1">
      <alignment horizontal="center" vertical="top"/>
    </xf>
    <xf numFmtId="3" fontId="8" fillId="0" borderId="0" xfId="0" applyNumberFormat="1" applyFont="1" applyFill="1" applyBorder="1" applyAlignment="1">
      <alignment horizontal="center" vertical="top"/>
    </xf>
    <xf numFmtId="0" fontId="8" fillId="0" borderId="0" xfId="0" applyFont="1" applyAlignment="1">
      <alignment horizontal="center"/>
    </xf>
    <xf numFmtId="3" fontId="8" fillId="0" borderId="5" xfId="0" applyNumberFormat="1" applyFont="1" applyFill="1" applyBorder="1" applyAlignment="1">
      <alignment horizontal="center" vertical="top"/>
    </xf>
    <xf numFmtId="0" fontId="4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0" fillId="0" borderId="0" xfId="0" applyBorder="1" applyAlignment="1">
      <alignment horizontal="left"/>
    </xf>
    <xf numFmtId="0" fontId="4" fillId="0" borderId="0" xfId="0" applyFont="1" applyBorder="1" applyAlignment="1">
      <alignment horizontal="left"/>
    </xf>
    <xf numFmtId="0" fontId="0" fillId="0" borderId="0" xfId="0" applyBorder="1" applyAlignment="1"/>
    <xf numFmtId="0" fontId="5" fillId="0" borderId="0" xfId="0" applyFont="1" applyAlignment="1">
      <alignment horizontal="center"/>
    </xf>
    <xf numFmtId="0" fontId="5" fillId="0" borderId="0" xfId="0" applyFont="1" applyBorder="1" applyAlignment="1">
      <alignment horizontal="center"/>
    </xf>
    <xf numFmtId="0" fontId="13" fillId="0" borderId="0" xfId="0" applyFont="1" applyAlignment="1">
      <alignment horizontal="left"/>
    </xf>
    <xf numFmtId="0" fontId="3" fillId="0" borderId="0" xfId="0" applyFont="1" applyFill="1" applyAlignment="1">
      <alignment vertical="center"/>
    </xf>
    <xf numFmtId="0" fontId="15" fillId="0" borderId="0" xfId="0" applyFont="1" applyFill="1" applyAlignment="1">
      <alignment horizontal="right" vertical="center"/>
    </xf>
    <xf numFmtId="0" fontId="15" fillId="0" borderId="0" xfId="0" applyFont="1" applyFill="1" applyAlignment="1">
      <alignment vertical="center"/>
    </xf>
    <xf numFmtId="0" fontId="16" fillId="0" borderId="0" xfId="0" applyFont="1" applyAlignment="1">
      <alignment horizontal="left"/>
    </xf>
    <xf numFmtId="0" fontId="16" fillId="0" borderId="2" xfId="0" applyFont="1" applyBorder="1" applyAlignment="1">
      <alignment horizontal="left"/>
    </xf>
    <xf numFmtId="0" fontId="11" fillId="0" borderId="1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6" fillId="0" borderId="0" xfId="0" applyFont="1" applyAlignment="1">
      <alignment horizontal="center"/>
    </xf>
    <xf numFmtId="3" fontId="13" fillId="0" borderId="2" xfId="0" applyNumberFormat="1" applyFont="1" applyFill="1" applyBorder="1" applyAlignment="1">
      <alignment horizontal="center" vertical="top"/>
    </xf>
    <xf numFmtId="4" fontId="13" fillId="0" borderId="2" xfId="0" applyNumberFormat="1" applyFont="1" applyFill="1" applyBorder="1" applyAlignment="1">
      <alignment horizontal="center" vertical="top"/>
    </xf>
    <xf numFmtId="3" fontId="13" fillId="0" borderId="0" xfId="0" applyNumberFormat="1" applyFont="1" applyFill="1" applyAlignment="1">
      <alignment horizontal="center" vertical="top"/>
    </xf>
    <xf numFmtId="4" fontId="13" fillId="0" borderId="0" xfId="0" applyNumberFormat="1" applyFont="1" applyFill="1" applyAlignment="1">
      <alignment horizontal="center" vertical="top"/>
    </xf>
    <xf numFmtId="3" fontId="13" fillId="0" borderId="4" xfId="0" applyNumberFormat="1" applyFont="1" applyFill="1" applyBorder="1" applyAlignment="1">
      <alignment horizontal="center" vertical="top"/>
    </xf>
    <xf numFmtId="4" fontId="13" fillId="0" borderId="4" xfId="0" applyNumberFormat="1" applyFont="1" applyFill="1" applyBorder="1" applyAlignment="1">
      <alignment horizontal="center" vertical="top"/>
    </xf>
    <xf numFmtId="3" fontId="13" fillId="0" borderId="5" xfId="0" applyNumberFormat="1" applyFont="1" applyFill="1" applyBorder="1" applyAlignment="1">
      <alignment horizontal="center" vertical="top"/>
    </xf>
    <xf numFmtId="0" fontId="16" fillId="0" borderId="2" xfId="0" applyFont="1" applyBorder="1" applyAlignment="1">
      <alignment horizontal="center"/>
    </xf>
    <xf numFmtId="3" fontId="13" fillId="0" borderId="0" xfId="0" applyNumberFormat="1" applyFont="1" applyFill="1" applyBorder="1" applyAlignment="1">
      <alignment horizontal="center" vertical="top"/>
    </xf>
    <xf numFmtId="0" fontId="17" fillId="0" borderId="0" xfId="0" applyFont="1" applyAlignment="1">
      <alignment horizontal="left"/>
    </xf>
    <xf numFmtId="0" fontId="18" fillId="0" borderId="0" xfId="0" applyFont="1" applyAlignment="1">
      <alignment horizontal="center"/>
    </xf>
    <xf numFmtId="3" fontId="11" fillId="0" borderId="5" xfId="0" applyNumberFormat="1" applyFont="1" applyFill="1" applyBorder="1" applyAlignment="1">
      <alignment horizontal="center" vertical="top"/>
    </xf>
    <xf numFmtId="3" fontId="11" fillId="0" borderId="0" xfId="0" applyNumberFormat="1" applyFont="1" applyFill="1" applyBorder="1" applyAlignment="1">
      <alignment horizontal="center" vertical="top"/>
    </xf>
    <xf numFmtId="4" fontId="11" fillId="0" borderId="5" xfId="0" applyNumberFormat="1" applyFont="1" applyFill="1" applyBorder="1" applyAlignment="1">
      <alignment horizontal="center" vertical="top"/>
    </xf>
    <xf numFmtId="0" fontId="19" fillId="0" borderId="0" xfId="0" applyFont="1" applyAlignment="1">
      <alignment horizontal="left"/>
    </xf>
    <xf numFmtId="0" fontId="20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3" fontId="11" fillId="0" borderId="5" xfId="0" applyNumberFormat="1" applyFont="1" applyFill="1" applyBorder="1" applyAlignment="1">
      <alignment horizontal="right" vertical="top"/>
    </xf>
    <xf numFmtId="0" fontId="16" fillId="0" borderId="0" xfId="0" applyFont="1" applyBorder="1" applyAlignment="1">
      <alignment horizontal="left"/>
    </xf>
    <xf numFmtId="0" fontId="13" fillId="0" borderId="2" xfId="0" applyFont="1" applyFill="1" applyBorder="1" applyAlignment="1">
      <alignment horizontal="center" vertical="top"/>
    </xf>
    <xf numFmtId="0" fontId="13" fillId="0" borderId="0" xfId="0" applyFont="1" applyFill="1" applyAlignment="1">
      <alignment horizontal="center" vertical="top"/>
    </xf>
    <xf numFmtId="0" fontId="13" fillId="0" borderId="4" xfId="0" applyFont="1" applyFill="1" applyBorder="1" applyAlignment="1">
      <alignment horizontal="center" vertical="top"/>
    </xf>
    <xf numFmtId="0" fontId="13" fillId="0" borderId="0" xfId="0" applyFont="1" applyFill="1" applyBorder="1" applyAlignment="1">
      <alignment horizontal="center" vertical="top"/>
    </xf>
    <xf numFmtId="0" fontId="18" fillId="0" borderId="0" xfId="0" applyFont="1" applyBorder="1" applyAlignment="1">
      <alignment horizontal="left"/>
    </xf>
    <xf numFmtId="0" fontId="18" fillId="0" borderId="0" xfId="0" applyFont="1" applyBorder="1" applyAlignment="1">
      <alignment horizontal="center"/>
    </xf>
    <xf numFmtId="3" fontId="13" fillId="0" borderId="0" xfId="0" applyNumberFormat="1" applyFont="1" applyFill="1" applyBorder="1" applyAlignment="1">
      <alignment horizontal="right" vertical="top"/>
    </xf>
    <xf numFmtId="0" fontId="11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18" fillId="0" borderId="2" xfId="0" applyFont="1" applyBorder="1" applyAlignment="1">
      <alignment horizontal="left"/>
    </xf>
    <xf numFmtId="0" fontId="11" fillId="0" borderId="2" xfId="0" applyFont="1" applyFill="1" applyBorder="1" applyAlignment="1">
      <alignment horizontal="right" vertical="top"/>
    </xf>
    <xf numFmtId="0" fontId="11" fillId="0" borderId="0" xfId="0" applyFont="1" applyFill="1" applyAlignment="1">
      <alignment horizontal="right" vertical="top"/>
    </xf>
    <xf numFmtId="0" fontId="11" fillId="0" borderId="0" xfId="0" applyFont="1" applyFill="1" applyBorder="1" applyAlignment="1">
      <alignment horizontal="right" vertical="top"/>
    </xf>
    <xf numFmtId="165" fontId="12" fillId="0" borderId="0" xfId="0" applyNumberFormat="1" applyFont="1" applyFill="1" applyBorder="1" applyAlignment="1">
      <alignment horizontal="center" vertical="center"/>
    </xf>
    <xf numFmtId="0" fontId="13" fillId="0" borderId="0" xfId="0" applyNumberFormat="1" applyFont="1" applyFill="1" applyAlignment="1">
      <alignment horizontal="center" vertical="top"/>
    </xf>
    <xf numFmtId="0" fontId="13" fillId="0" borderId="2" xfId="0" applyNumberFormat="1" applyFont="1" applyFill="1" applyBorder="1" applyAlignment="1">
      <alignment horizontal="center" vertical="top"/>
    </xf>
    <xf numFmtId="3" fontId="5" fillId="0" borderId="5" xfId="0" applyNumberFormat="1" applyFont="1" applyFill="1" applyBorder="1" applyAlignment="1">
      <alignment horizontal="center" vertical="top"/>
    </xf>
    <xf numFmtId="0" fontId="21" fillId="0" borderId="0" xfId="0" applyFont="1" applyAlignment="1">
      <alignment horizontal="left"/>
    </xf>
    <xf numFmtId="3" fontId="4" fillId="0" borderId="5" xfId="0" applyNumberFormat="1" applyFont="1" applyFill="1" applyBorder="1" applyAlignment="1">
      <alignment horizontal="center" vertical="top"/>
    </xf>
    <xf numFmtId="0" fontId="21" fillId="0" borderId="0" xfId="0" applyFont="1" applyAlignment="1">
      <alignment horizontal="center"/>
    </xf>
    <xf numFmtId="0" fontId="16" fillId="0" borderId="6" xfId="0" applyFont="1" applyBorder="1" applyAlignment="1">
      <alignment horizontal="left"/>
    </xf>
    <xf numFmtId="0" fontId="13" fillId="0" borderId="0" xfId="0" applyNumberFormat="1" applyFont="1" applyFill="1" applyBorder="1" applyAlignment="1">
      <alignment horizontal="center" vertical="top"/>
    </xf>
    <xf numFmtId="0" fontId="13" fillId="0" borderId="4" xfId="0" applyNumberFormat="1" applyFont="1" applyFill="1" applyBorder="1" applyAlignment="1">
      <alignment horizontal="center" vertical="top"/>
    </xf>
    <xf numFmtId="0" fontId="11" fillId="0" borderId="1" xfId="0" applyFont="1" applyFill="1" applyBorder="1" applyAlignment="1">
      <alignment horizontal="center" vertical="center" wrapText="1"/>
    </xf>
    <xf numFmtId="3" fontId="4" fillId="0" borderId="0" xfId="0" applyNumberFormat="1" applyFont="1" applyFill="1" applyBorder="1" applyAlignment="1">
      <alignment horizontal="right" vertical="top"/>
    </xf>
    <xf numFmtId="164" fontId="13" fillId="0" borderId="2" xfId="0" applyNumberFormat="1" applyFont="1" applyFill="1" applyBorder="1" applyAlignment="1">
      <alignment horizontal="center" vertical="top"/>
    </xf>
    <xf numFmtId="164" fontId="13" fillId="0" borderId="0" xfId="0" applyNumberFormat="1" applyFont="1" applyFill="1" applyBorder="1" applyAlignment="1">
      <alignment horizontal="center" vertical="top"/>
    </xf>
    <xf numFmtId="165" fontId="13" fillId="0" borderId="0" xfId="0" applyNumberFormat="1" applyFont="1" applyFill="1" applyAlignment="1">
      <alignment horizontal="center" vertical="top"/>
    </xf>
    <xf numFmtId="10" fontId="16" fillId="0" borderId="0" xfId="0" applyNumberFormat="1" applyFont="1" applyAlignment="1">
      <alignment horizontal="left"/>
    </xf>
    <xf numFmtId="0" fontId="11" fillId="0" borderId="0" xfId="0" applyFont="1" applyFill="1" applyBorder="1" applyAlignment="1">
      <alignment vertical="center"/>
    </xf>
    <xf numFmtId="164" fontId="13" fillId="0" borderId="0" xfId="0" applyNumberFormat="1" applyFont="1" applyFill="1" applyAlignment="1">
      <alignment horizontal="center" vertical="top"/>
    </xf>
    <xf numFmtId="164" fontId="11" fillId="0" borderId="5" xfId="0" applyNumberFormat="1" applyFont="1" applyFill="1" applyBorder="1" applyAlignment="1">
      <alignment horizontal="center" vertical="top"/>
    </xf>
    <xf numFmtId="0" fontId="11" fillId="0" borderId="0" xfId="0" applyFont="1" applyAlignment="1">
      <alignment horizontal="center"/>
    </xf>
    <xf numFmtId="164" fontId="13" fillId="0" borderId="4" xfId="0" applyNumberFormat="1" applyFont="1" applyFill="1" applyBorder="1" applyAlignment="1">
      <alignment horizontal="center" vertical="top"/>
    </xf>
    <xf numFmtId="3" fontId="13" fillId="0" borderId="2" xfId="0" applyNumberFormat="1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166" fontId="12" fillId="0" borderId="0" xfId="0" applyNumberFormat="1" applyFont="1" applyFill="1" applyBorder="1" applyAlignment="1">
      <alignment horizontal="center" vertical="center"/>
    </xf>
    <xf numFmtId="3" fontId="13" fillId="0" borderId="0" xfId="0" applyNumberFormat="1" applyFont="1" applyFill="1" applyAlignment="1">
      <alignment horizontal="center" vertical="center"/>
    </xf>
    <xf numFmtId="3" fontId="13" fillId="0" borderId="4" xfId="0" applyNumberFormat="1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left"/>
    </xf>
    <xf numFmtId="0" fontId="13" fillId="0" borderId="0" xfId="0" applyFont="1" applyAlignment="1">
      <alignment horizontal="center"/>
    </xf>
    <xf numFmtId="0" fontId="11" fillId="0" borderId="5" xfId="0" applyNumberFormat="1" applyFont="1" applyFill="1" applyBorder="1" applyAlignment="1">
      <alignment horizontal="center" vertical="top"/>
    </xf>
    <xf numFmtId="0" fontId="4" fillId="0" borderId="6" xfId="0" applyFont="1" applyFill="1" applyBorder="1" applyAlignment="1">
      <alignment horizontal="center" vertical="center"/>
    </xf>
    <xf numFmtId="0" fontId="23" fillId="0" borderId="0" xfId="0" applyFont="1" applyAlignment="1">
      <alignment horizontal="left"/>
    </xf>
    <xf numFmtId="0" fontId="11" fillId="0" borderId="4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/>
    </xf>
    <xf numFmtId="167" fontId="12" fillId="0" borderId="0" xfId="0" applyNumberFormat="1" applyFont="1" applyFill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0" fontId="24" fillId="0" borderId="0" xfId="5" applyAlignment="1">
      <alignment horizontal="left"/>
    </xf>
    <xf numFmtId="164" fontId="27" fillId="0" borderId="9" xfId="4" applyNumberFormat="1" applyFont="1" applyFill="1" applyBorder="1" applyAlignment="1">
      <alignment horizontal="center" vertical="center" wrapText="1" readingOrder="2"/>
    </xf>
    <xf numFmtId="164" fontId="27" fillId="0" borderId="10" xfId="4" applyNumberFormat="1" applyFont="1" applyFill="1" applyBorder="1" applyAlignment="1">
      <alignment horizontal="center" vertical="center" wrapText="1" readingOrder="2"/>
    </xf>
    <xf numFmtId="9" fontId="27" fillId="0" borderId="10" xfId="6" applyNumberFormat="1" applyFont="1" applyFill="1" applyBorder="1" applyAlignment="1">
      <alignment horizontal="center" vertical="center" wrapText="1" readingOrder="2"/>
    </xf>
    <xf numFmtId="168" fontId="27" fillId="0" borderId="11" xfId="6" applyNumberFormat="1" applyFont="1" applyFill="1" applyBorder="1" applyAlignment="1">
      <alignment horizontal="center" vertical="center" wrapText="1" readingOrder="2"/>
    </xf>
    <xf numFmtId="164" fontId="25" fillId="0" borderId="12" xfId="4" applyNumberFormat="1" applyFont="1" applyFill="1" applyBorder="1" applyAlignment="1">
      <alignment horizontal="center" vertical="center" wrapText="1" readingOrder="2"/>
    </xf>
    <xf numFmtId="164" fontId="25" fillId="0" borderId="13" xfId="4" applyNumberFormat="1" applyFont="1" applyFill="1" applyBorder="1" applyAlignment="1">
      <alignment horizontal="center" vertical="center" wrapText="1" readingOrder="2"/>
    </xf>
    <xf numFmtId="164" fontId="25" fillId="0" borderId="14" xfId="4" applyNumberFormat="1" applyFont="1" applyFill="1" applyBorder="1" applyAlignment="1">
      <alignment horizontal="center" vertical="center" wrapText="1" readingOrder="2"/>
    </xf>
    <xf numFmtId="3" fontId="13" fillId="0" borderId="4" xfId="0" applyNumberFormat="1" applyFont="1" applyFill="1" applyBorder="1" applyAlignment="1">
      <alignment horizontal="center" vertical="top"/>
    </xf>
    <xf numFmtId="4" fontId="16" fillId="0" borderId="0" xfId="0" applyNumberFormat="1" applyFont="1" applyAlignment="1">
      <alignment horizontal="left"/>
    </xf>
    <xf numFmtId="49" fontId="4" fillId="0" borderId="5" xfId="0" applyNumberFormat="1" applyFont="1" applyFill="1" applyBorder="1" applyAlignment="1">
      <alignment horizontal="center" vertical="top"/>
    </xf>
    <xf numFmtId="3" fontId="16" fillId="0" borderId="0" xfId="0" applyNumberFormat="1" applyFont="1" applyAlignment="1">
      <alignment horizontal="left"/>
    </xf>
    <xf numFmtId="49" fontId="4" fillId="0" borderId="15" xfId="0" applyNumberFormat="1" applyFont="1" applyFill="1" applyBorder="1" applyAlignment="1">
      <alignment horizontal="center" vertical="top"/>
    </xf>
    <xf numFmtId="169" fontId="13" fillId="0" borderId="0" xfId="0" applyNumberFormat="1" applyFont="1" applyFill="1" applyAlignment="1">
      <alignment horizontal="center" vertical="top"/>
    </xf>
    <xf numFmtId="169" fontId="11" fillId="0" borderId="8" xfId="0" applyNumberFormat="1" applyFont="1" applyFill="1" applyBorder="1" applyAlignment="1">
      <alignment horizontal="center" vertical="top"/>
    </xf>
    <xf numFmtId="49" fontId="16" fillId="0" borderId="0" xfId="0" applyNumberFormat="1" applyFont="1" applyAlignment="1">
      <alignment horizontal="left"/>
    </xf>
    <xf numFmtId="2" fontId="16" fillId="0" borderId="0" xfId="0" applyNumberFormat="1" applyFont="1" applyAlignment="1">
      <alignment horizontal="left"/>
    </xf>
    <xf numFmtId="3" fontId="0" fillId="0" borderId="0" xfId="0" applyNumberFormat="1" applyAlignment="1">
      <alignment horizontal="left"/>
    </xf>
    <xf numFmtId="0" fontId="16" fillId="0" borderId="0" xfId="0" applyFont="1" applyFill="1" applyAlignment="1">
      <alignment horizontal="left"/>
    </xf>
    <xf numFmtId="0" fontId="16" fillId="0" borderId="0" xfId="0" applyFont="1" applyFill="1" applyAlignment="1">
      <alignment horizontal="center"/>
    </xf>
    <xf numFmtId="10" fontId="16" fillId="0" borderId="0" xfId="0" applyNumberFormat="1" applyFont="1" applyFill="1" applyAlignment="1">
      <alignment horizontal="left"/>
    </xf>
    <xf numFmtId="4" fontId="16" fillId="0" borderId="0" xfId="0" applyNumberFormat="1" applyFont="1" applyFill="1" applyAlignment="1">
      <alignment horizontal="left"/>
    </xf>
    <xf numFmtId="3" fontId="16" fillId="0" borderId="0" xfId="0" applyNumberFormat="1" applyFont="1" applyFill="1" applyAlignment="1">
      <alignment horizontal="left"/>
    </xf>
    <xf numFmtId="3" fontId="13" fillId="0" borderId="0" xfId="0" applyNumberFormat="1" applyFont="1" applyFill="1" applyAlignment="1">
      <alignment horizontal="center" vertical="top"/>
    </xf>
    <xf numFmtId="3" fontId="13" fillId="0" borderId="0" xfId="0" applyNumberFormat="1" applyFont="1" applyFill="1" applyAlignment="1">
      <alignment horizontal="center" vertical="top"/>
    </xf>
    <xf numFmtId="3" fontId="13" fillId="0" borderId="0" xfId="0" applyNumberFormat="1" applyFont="1" applyFill="1" applyBorder="1" applyAlignment="1">
      <alignment horizontal="center" vertical="top"/>
    </xf>
    <xf numFmtId="0" fontId="16" fillId="2" borderId="0" xfId="0" applyFont="1" applyFill="1" applyAlignment="1">
      <alignment horizontal="left"/>
    </xf>
    <xf numFmtId="3" fontId="13" fillId="2" borderId="2" xfId="0" applyNumberFormat="1" applyFont="1" applyFill="1" applyBorder="1" applyAlignment="1">
      <alignment horizontal="center" vertical="top"/>
    </xf>
    <xf numFmtId="0" fontId="16" fillId="2" borderId="0" xfId="0" applyFont="1" applyFill="1" applyAlignment="1">
      <alignment horizontal="center"/>
    </xf>
    <xf numFmtId="3" fontId="13" fillId="2" borderId="0" xfId="0" applyNumberFormat="1" applyFont="1" applyFill="1" applyBorder="1" applyAlignment="1">
      <alignment horizontal="center" vertical="top"/>
    </xf>
    <xf numFmtId="0" fontId="13" fillId="2" borderId="0" xfId="0" applyNumberFormat="1" applyFont="1" applyFill="1" applyBorder="1" applyAlignment="1">
      <alignment horizontal="center" vertical="top"/>
    </xf>
    <xf numFmtId="3" fontId="13" fillId="2" borderId="0" xfId="0" applyNumberFormat="1" applyFont="1" applyFill="1" applyAlignment="1">
      <alignment horizontal="center" vertical="top"/>
    </xf>
    <xf numFmtId="49" fontId="13" fillId="2" borderId="0" xfId="0" applyNumberFormat="1" applyFont="1" applyFill="1" applyAlignment="1">
      <alignment horizontal="center" vertical="top"/>
    </xf>
    <xf numFmtId="0" fontId="13" fillId="2" borderId="0" xfId="0" applyNumberFormat="1" applyFont="1" applyFill="1" applyAlignment="1">
      <alignment horizontal="center" vertical="top"/>
    </xf>
    <xf numFmtId="3" fontId="11" fillId="2" borderId="8" xfId="0" applyNumberFormat="1" applyFont="1" applyFill="1" applyBorder="1" applyAlignment="1">
      <alignment horizontal="center" vertical="top"/>
    </xf>
    <xf numFmtId="0" fontId="18" fillId="2" borderId="0" xfId="0" applyFont="1" applyFill="1" applyAlignment="1">
      <alignment horizontal="center"/>
    </xf>
    <xf numFmtId="0" fontId="11" fillId="2" borderId="8" xfId="0" applyNumberFormat="1" applyFont="1" applyFill="1" applyBorder="1" applyAlignment="1">
      <alignment horizontal="center" vertical="top"/>
    </xf>
    <xf numFmtId="3" fontId="13" fillId="0" borderId="0" xfId="0" applyNumberFormat="1" applyFont="1" applyAlignment="1">
      <alignment horizontal="left"/>
    </xf>
    <xf numFmtId="4" fontId="13" fillId="0" borderId="0" xfId="0" applyNumberFormat="1" applyFont="1" applyAlignment="1">
      <alignment horizontal="left"/>
    </xf>
    <xf numFmtId="0" fontId="11" fillId="0" borderId="2" xfId="0" applyFont="1" applyFill="1" applyBorder="1" applyAlignment="1">
      <alignment horizontal="right" vertical="top"/>
    </xf>
    <xf numFmtId="3" fontId="5" fillId="0" borderId="0" xfId="0" applyNumberFormat="1" applyFont="1" applyFill="1" applyAlignment="1">
      <alignment horizontal="center" vertical="top"/>
    </xf>
    <xf numFmtId="0" fontId="11" fillId="0" borderId="0" xfId="0" applyFont="1" applyFill="1" applyAlignment="1">
      <alignment horizontal="right" vertical="top"/>
    </xf>
    <xf numFmtId="0" fontId="11" fillId="0" borderId="0" xfId="0" applyFont="1" applyFill="1" applyBorder="1" applyAlignment="1">
      <alignment horizontal="right" vertical="top"/>
    </xf>
    <xf numFmtId="3" fontId="5" fillId="0" borderId="0" xfId="0" applyNumberFormat="1" applyFont="1" applyFill="1" applyBorder="1" applyAlignment="1">
      <alignment horizontal="center" vertical="top"/>
    </xf>
    <xf numFmtId="0" fontId="11" fillId="0" borderId="0" xfId="0" applyFont="1" applyFill="1" applyBorder="1" applyAlignment="1">
      <alignment horizontal="center" vertical="center"/>
    </xf>
    <xf numFmtId="3" fontId="13" fillId="0" borderId="0" xfId="0" applyNumberFormat="1" applyFont="1" applyFill="1" applyBorder="1" applyAlignment="1">
      <alignment horizontal="center" vertical="top"/>
    </xf>
    <xf numFmtId="0" fontId="15" fillId="0" borderId="0" xfId="0" applyFont="1" applyFill="1" applyAlignment="1">
      <alignment horizontal="right" vertical="center"/>
    </xf>
    <xf numFmtId="0" fontId="4" fillId="0" borderId="0" xfId="0" applyFont="1" applyFill="1" applyBorder="1" applyAlignment="1">
      <alignment horizontal="center" vertical="center"/>
    </xf>
    <xf numFmtId="164" fontId="16" fillId="0" borderId="0" xfId="0" applyNumberFormat="1" applyFont="1" applyAlignment="1">
      <alignment horizontal="left"/>
    </xf>
    <xf numFmtId="0" fontId="13" fillId="0" borderId="0" xfId="0" applyFont="1" applyFill="1" applyAlignment="1">
      <alignment horizontal="left"/>
    </xf>
    <xf numFmtId="0" fontId="19" fillId="0" borderId="0" xfId="0" applyFont="1" applyFill="1" applyAlignment="1">
      <alignment horizontal="left"/>
    </xf>
    <xf numFmtId="0" fontId="19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Border="1" applyAlignment="1">
      <alignment horizontal="right" vertical="center"/>
    </xf>
    <xf numFmtId="0" fontId="9" fillId="0" borderId="0" xfId="0" applyFont="1" applyFill="1" applyAlignment="1">
      <alignment horizontal="right" vertical="top"/>
    </xf>
    <xf numFmtId="3" fontId="9" fillId="0" borderId="0" xfId="0" applyNumberFormat="1" applyFont="1" applyFill="1" applyAlignment="1">
      <alignment horizontal="center" vertical="top"/>
    </xf>
    <xf numFmtId="0" fontId="9" fillId="0" borderId="0" xfId="0" applyFont="1" applyFill="1" applyBorder="1" applyAlignment="1">
      <alignment horizontal="right" vertical="top"/>
    </xf>
    <xf numFmtId="3" fontId="9" fillId="0" borderId="0" xfId="0" applyNumberFormat="1" applyFont="1" applyFill="1" applyBorder="1" applyAlignment="1">
      <alignment horizontal="center" vertical="top"/>
    </xf>
    <xf numFmtId="0" fontId="8" fillId="0" borderId="1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right" vertical="top"/>
    </xf>
    <xf numFmtId="3" fontId="9" fillId="0" borderId="2" xfId="0" applyNumberFormat="1" applyFont="1" applyFill="1" applyBorder="1" applyAlignment="1">
      <alignment horizontal="center" vertical="top"/>
    </xf>
    <xf numFmtId="0" fontId="8" fillId="0" borderId="3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right" vertical="center"/>
    </xf>
    <xf numFmtId="4" fontId="5" fillId="0" borderId="0" xfId="0" applyNumberFormat="1" applyFont="1" applyFill="1" applyAlignment="1">
      <alignment horizontal="center" vertical="top"/>
    </xf>
    <xf numFmtId="0" fontId="11" fillId="0" borderId="0" xfId="0" applyFont="1" applyFill="1" applyBorder="1" applyAlignment="1">
      <alignment horizontal="right" vertical="top"/>
    </xf>
    <xf numFmtId="3" fontId="5" fillId="0" borderId="0" xfId="0" applyNumberFormat="1" applyFont="1" applyFill="1" applyBorder="1" applyAlignment="1">
      <alignment horizontal="center" vertical="top"/>
    </xf>
    <xf numFmtId="0" fontId="5" fillId="0" borderId="0" xfId="0" applyFont="1" applyFill="1" applyBorder="1" applyAlignment="1">
      <alignment horizontal="center" vertical="top"/>
    </xf>
    <xf numFmtId="4" fontId="5" fillId="0" borderId="0" xfId="0" applyNumberFormat="1" applyFont="1" applyFill="1" applyBorder="1" applyAlignment="1">
      <alignment horizontal="center" vertical="top"/>
    </xf>
    <xf numFmtId="0" fontId="11" fillId="0" borderId="0" xfId="0" applyFont="1" applyFill="1" applyAlignment="1">
      <alignment horizontal="right" vertical="top"/>
    </xf>
    <xf numFmtId="3" fontId="5" fillId="0" borderId="0" xfId="0" applyNumberFormat="1" applyFont="1" applyFill="1" applyAlignment="1">
      <alignment horizontal="center" vertical="top"/>
    </xf>
    <xf numFmtId="0" fontId="5" fillId="0" borderId="0" xfId="0" applyFont="1" applyFill="1" applyAlignment="1">
      <alignment horizontal="center" vertical="top"/>
    </xf>
    <xf numFmtId="0" fontId="11" fillId="0" borderId="4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right" vertical="top"/>
    </xf>
    <xf numFmtId="3" fontId="5" fillId="0" borderId="2" xfId="0" applyNumberFormat="1" applyFont="1" applyFill="1" applyBorder="1" applyAlignment="1">
      <alignment horizontal="center" vertical="top"/>
    </xf>
    <xf numFmtId="0" fontId="5" fillId="0" borderId="2" xfId="0" applyFont="1" applyFill="1" applyBorder="1" applyAlignment="1">
      <alignment horizontal="center" vertical="top"/>
    </xf>
    <xf numFmtId="4" fontId="5" fillId="0" borderId="2" xfId="0" applyNumberFormat="1" applyFont="1" applyFill="1" applyBorder="1" applyAlignment="1">
      <alignment horizontal="center" vertical="top"/>
    </xf>
    <xf numFmtId="0" fontId="11" fillId="0" borderId="4" xfId="0" applyFont="1" applyFill="1" applyBorder="1" applyAlignment="1">
      <alignment horizontal="right" vertical="center"/>
    </xf>
    <xf numFmtId="0" fontId="4" fillId="0" borderId="0" xfId="0" applyFont="1" applyFill="1" applyAlignment="1">
      <alignment horizontal="center" vertical="center"/>
    </xf>
    <xf numFmtId="0" fontId="7" fillId="0" borderId="0" xfId="1" applyFont="1" applyAlignment="1">
      <alignment horizontal="right" vertical="center" readingOrder="2"/>
    </xf>
    <xf numFmtId="3" fontId="13" fillId="0" borderId="2" xfId="0" applyNumberFormat="1" applyFont="1" applyFill="1" applyBorder="1" applyAlignment="1">
      <alignment horizontal="center" vertical="top"/>
    </xf>
    <xf numFmtId="0" fontId="11" fillId="0" borderId="0" xfId="0" applyFont="1" applyFill="1" applyBorder="1" applyAlignment="1">
      <alignment horizontal="center" vertical="center"/>
    </xf>
    <xf numFmtId="3" fontId="11" fillId="0" borderId="0" xfId="0" applyNumberFormat="1" applyFont="1" applyFill="1" applyBorder="1" applyAlignment="1">
      <alignment horizontal="center" vertical="top"/>
    </xf>
    <xf numFmtId="3" fontId="13" fillId="0" borderId="0" xfId="0" applyNumberFormat="1" applyFont="1" applyFill="1" applyAlignment="1">
      <alignment horizontal="center" vertical="top"/>
    </xf>
    <xf numFmtId="3" fontId="13" fillId="0" borderId="0" xfId="0" applyNumberFormat="1" applyFont="1" applyFill="1" applyBorder="1" applyAlignment="1">
      <alignment horizontal="center" vertical="top"/>
    </xf>
    <xf numFmtId="0" fontId="11" fillId="0" borderId="2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0" fontId="15" fillId="0" borderId="0" xfId="0" applyFont="1" applyFill="1" applyAlignment="1">
      <alignment horizontal="right" vertical="center"/>
    </xf>
    <xf numFmtId="0" fontId="11" fillId="0" borderId="1" xfId="0" applyFont="1" applyFill="1" applyBorder="1" applyAlignment="1">
      <alignment horizontal="center" vertical="center"/>
    </xf>
    <xf numFmtId="0" fontId="20" fillId="0" borderId="0" xfId="0" applyFont="1" applyFill="1" applyAlignment="1">
      <alignment horizontal="right" vertical="center"/>
    </xf>
    <xf numFmtId="0" fontId="11" fillId="2" borderId="0" xfId="0" applyFont="1" applyFill="1" applyAlignment="1">
      <alignment horizontal="right" vertical="top"/>
    </xf>
    <xf numFmtId="0" fontId="11" fillId="2" borderId="0" xfId="0" applyFont="1" applyFill="1" applyBorder="1" applyAlignment="1">
      <alignment horizontal="right" vertical="top"/>
    </xf>
    <xf numFmtId="0" fontId="11" fillId="2" borderId="2" xfId="0" applyFont="1" applyFill="1" applyBorder="1" applyAlignment="1">
      <alignment horizontal="right" vertical="top"/>
    </xf>
    <xf numFmtId="0" fontId="11" fillId="0" borderId="0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right" vertical="center"/>
    </xf>
    <xf numFmtId="0" fontId="13" fillId="0" borderId="2" xfId="0" applyFont="1" applyFill="1" applyBorder="1" applyAlignment="1">
      <alignment horizontal="right" vertical="top"/>
    </xf>
    <xf numFmtId="0" fontId="13" fillId="0" borderId="0" xfId="0" applyFont="1" applyFill="1" applyAlignment="1">
      <alignment horizontal="right" vertical="top"/>
    </xf>
    <xf numFmtId="0" fontId="13" fillId="0" borderId="0" xfId="0" applyFont="1" applyFill="1" applyBorder="1" applyAlignment="1">
      <alignment horizontal="right" vertical="top"/>
    </xf>
    <xf numFmtId="0" fontId="11" fillId="0" borderId="0" xfId="0" applyFont="1" applyFill="1" applyAlignment="1">
      <alignment horizontal="center" vertical="center"/>
    </xf>
    <xf numFmtId="164" fontId="13" fillId="0" borderId="0" xfId="0" applyNumberFormat="1" applyFont="1" applyFill="1" applyAlignment="1">
      <alignment horizontal="center" vertical="top"/>
    </xf>
    <xf numFmtId="0" fontId="11" fillId="0" borderId="7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 wrapText="1"/>
    </xf>
    <xf numFmtId="3" fontId="13" fillId="0" borderId="4" xfId="0" applyNumberFormat="1" applyFont="1" applyFill="1" applyBorder="1" applyAlignment="1">
      <alignment horizontal="center" vertical="top"/>
    </xf>
    <xf numFmtId="0" fontId="4" fillId="0" borderId="0" xfId="0" applyFont="1" applyFill="1" applyBorder="1" applyAlignment="1">
      <alignment horizontal="center" vertical="center"/>
    </xf>
    <xf numFmtId="164" fontId="25" fillId="0" borderId="0" xfId="4" applyNumberFormat="1" applyFont="1" applyFill="1" applyAlignment="1">
      <alignment horizontal="center" vertical="center"/>
    </xf>
    <xf numFmtId="164" fontId="26" fillId="0" borderId="0" xfId="4" applyNumberFormat="1" applyFont="1" applyFill="1" applyAlignment="1">
      <alignment horizontal="right" vertical="center" readingOrder="2"/>
    </xf>
    <xf numFmtId="164" fontId="27" fillId="0" borderId="0" xfId="4" applyNumberFormat="1" applyFont="1" applyFill="1" applyAlignment="1">
      <alignment horizontal="right" vertical="center" readingOrder="2"/>
    </xf>
    <xf numFmtId="0" fontId="22" fillId="0" borderId="0" xfId="0" applyFont="1" applyFill="1" applyAlignment="1">
      <alignment horizontal="right" vertical="center"/>
    </xf>
    <xf numFmtId="0" fontId="11" fillId="0" borderId="1" xfId="0" applyFont="1" applyFill="1" applyBorder="1" applyAlignment="1">
      <alignment horizontal="center" vertical="center" wrapText="1"/>
    </xf>
    <xf numFmtId="3" fontId="11" fillId="0" borderId="5" xfId="0" applyNumberFormat="1" applyFont="1" applyFill="1" applyBorder="1" applyAlignment="1">
      <alignment horizontal="center" vertical="top"/>
    </xf>
    <xf numFmtId="0" fontId="11" fillId="0" borderId="3" xfId="0" applyFont="1" applyFill="1" applyBorder="1" applyAlignment="1">
      <alignment horizontal="center" vertical="center" wrapText="1"/>
    </xf>
  </cellXfs>
  <cellStyles count="7">
    <cellStyle name="Comma 2" xfId="3" xr:uid="{00000000-0005-0000-0000-000000000000}"/>
    <cellStyle name="Normal" xfId="0" builtinId="0"/>
    <cellStyle name="Normal 2" xfId="2" xr:uid="{00000000-0005-0000-0000-000002000000}"/>
    <cellStyle name="Normal 2 2" xfId="4" xr:uid="{00000000-0005-0000-0000-000003000000}"/>
    <cellStyle name="Normal 3" xfId="1" xr:uid="{00000000-0005-0000-0000-000004000000}"/>
    <cellStyle name="Normal 5" xfId="5" xr:uid="{00000000-0005-0000-0000-000005000000}"/>
    <cellStyle name="Percent 2" xfId="6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صفحه اول"/>
      <sheetName val="سهام"/>
      <sheetName val="واحدهای صندوق"/>
      <sheetName val="تبعی"/>
      <sheetName val="سپرده"/>
      <sheetName val="اوراق مشارکت"/>
      <sheetName val="تعدیل قیمت"/>
      <sheetName val="جمع درآمدها"/>
      <sheetName val="سرمایه‌گذاری در سهام"/>
      <sheetName val="سرمایه گذاری در صندوق "/>
      <sheetName val="سرمایه‌گذاری در اوراق بهادار"/>
      <sheetName val="درآمد سپرده بانکی"/>
      <sheetName val="سایر درآمدها"/>
      <sheetName val="درآمد سود سهام"/>
      <sheetName val="سود اوراق بهادار و سپرده بانکی"/>
      <sheetName val="مبالغ تخصیصی اوراق "/>
      <sheetName val="سود سپرده بانکی"/>
      <sheetName val="درآمد ناشی از تغییر قیمت اوراق"/>
      <sheetName val="درآمد ناشی از فروش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2">
          <cell r="A2" t="str">
            <v>صندوق سرمایه‌گذاری تداوم اطمینان تمدن</v>
          </cell>
        </row>
        <row r="3">
          <cell r="A3" t="str">
            <v>صورت وضعیت درآمدها</v>
          </cell>
        </row>
      </sheetData>
      <sheetData sheetId="15" refreshError="1"/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B8:D12"/>
  <sheetViews>
    <sheetView rightToLeft="1" tabSelected="1" view="pageBreakPreview" zoomScale="62" zoomScaleNormal="100" zoomScaleSheetLayoutView="62" workbookViewId="0">
      <selection activeCell="A45" sqref="A45"/>
    </sheetView>
  </sheetViews>
  <sheetFormatPr defaultRowHeight="12.75" x14ac:dyDescent="0.2"/>
  <cols>
    <col min="1" max="1" width="8.42578125" style="1" customWidth="1"/>
    <col min="2" max="2" width="32.85546875" style="1" customWidth="1"/>
    <col min="3" max="3" width="9.140625" style="1"/>
    <col min="4" max="4" width="17" style="1" customWidth="1"/>
    <col min="5" max="16384" width="9.140625" style="1"/>
  </cols>
  <sheetData>
    <row r="8" spans="2:4" ht="30" x14ac:dyDescent="0.2">
      <c r="B8" s="161" t="s">
        <v>198</v>
      </c>
      <c r="C8" s="161"/>
      <c r="D8" s="161"/>
    </row>
    <row r="10" spans="2:4" ht="30" x14ac:dyDescent="0.2">
      <c r="B10" s="161" t="s">
        <v>199</v>
      </c>
      <c r="C10" s="161"/>
      <c r="D10" s="161"/>
    </row>
    <row r="12" spans="2:4" ht="30" x14ac:dyDescent="0.2">
      <c r="B12" s="161" t="s">
        <v>200</v>
      </c>
      <c r="C12" s="161"/>
      <c r="D12" s="161"/>
    </row>
  </sheetData>
  <sheetProtection algorithmName="SHA-512" hashValue="TP2kv6bgcFn4y73HuUQqdFs/XU2iDIJv17x50pHR+jafRpKZtB3T+zYbts1lvMI6Y/t8E8JvdxVrRyn8fFteqg==" saltValue="ZO2tV39gsYtdVKDstK4Eaw==" spinCount="100000" sheet="1" objects="1" scenarios="1" selectLockedCells="1" autoFilter="0" selectUnlockedCells="1"/>
  <mergeCells count="3">
    <mergeCell ref="B10:D10"/>
    <mergeCell ref="B12:D12"/>
    <mergeCell ref="B8:D8"/>
  </mergeCells>
  <printOptions horizontalCentered="1" verticalCentered="1"/>
  <pageMargins left="0.39370078740157483" right="0.39370078740157483" top="0.39370078740157483" bottom="3.9" header="0" footer="0"/>
  <pageSetup paperSize="9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9" tint="0.39997558519241921"/>
    <pageSetUpPr fitToPage="1"/>
  </sheetPr>
  <dimension ref="A1:W14"/>
  <sheetViews>
    <sheetView rightToLeft="1" view="pageBreakPreview" zoomScale="62" zoomScaleNormal="100" zoomScaleSheetLayoutView="62" workbookViewId="0">
      <selection activeCell="A45" sqref="A45"/>
    </sheetView>
  </sheetViews>
  <sheetFormatPr defaultRowHeight="14.25" x14ac:dyDescent="0.2"/>
  <cols>
    <col min="1" max="1" width="5.140625" style="36" customWidth="1"/>
    <col min="2" max="2" width="25" style="36" customWidth="1"/>
    <col min="3" max="3" width="1.28515625" style="36" customWidth="1"/>
    <col min="4" max="4" width="12" style="36" customWidth="1"/>
    <col min="5" max="5" width="1.28515625" style="36" customWidth="1"/>
    <col min="6" max="6" width="15.28515625" style="36" customWidth="1"/>
    <col min="7" max="7" width="1.28515625" style="36" customWidth="1"/>
    <col min="8" max="8" width="12.28515625" style="36" customWidth="1"/>
    <col min="9" max="9" width="1.28515625" style="36" customWidth="1"/>
    <col min="10" max="10" width="15" style="36" bestFit="1" customWidth="1"/>
    <col min="11" max="11" width="1.28515625" style="36" customWidth="1"/>
    <col min="12" max="12" width="12.28515625" style="36" customWidth="1"/>
    <col min="13" max="13" width="1.28515625" style="36" customWidth="1"/>
    <col min="14" max="14" width="11.140625" style="36" customWidth="1"/>
    <col min="15" max="15" width="0.28515625" style="36" customWidth="1"/>
    <col min="16" max="16" width="1.28515625" style="36" customWidth="1"/>
    <col min="17" max="17" width="14.5703125" style="36" bestFit="1" customWidth="1"/>
    <col min="18" max="18" width="1.28515625" style="36" customWidth="1"/>
    <col min="19" max="19" width="13.42578125" style="36" bestFit="1" customWidth="1"/>
    <col min="20" max="20" width="1.28515625" style="36" customWidth="1"/>
    <col min="21" max="21" width="14.140625" style="36" bestFit="1" customWidth="1"/>
    <col min="22" max="22" width="0.42578125" style="36" customWidth="1"/>
    <col min="23" max="23" width="11" style="36" customWidth="1"/>
    <col min="24" max="24" width="0.28515625" style="36" customWidth="1"/>
    <col min="25" max="16384" width="9.140625" style="36"/>
  </cols>
  <sheetData>
    <row r="1" spans="1:23" ht="29.1" customHeight="1" x14ac:dyDescent="0.2">
      <c r="A1" s="187" t="s">
        <v>0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  <c r="P1" s="187"/>
      <c r="Q1" s="187"/>
      <c r="R1" s="187"/>
      <c r="S1" s="187"/>
      <c r="T1" s="187"/>
      <c r="U1" s="187"/>
      <c r="V1" s="187"/>
      <c r="W1" s="187"/>
    </row>
    <row r="2" spans="1:23" ht="21.75" customHeight="1" x14ac:dyDescent="0.2">
      <c r="A2" s="187" t="s">
        <v>138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  <c r="P2" s="187"/>
      <c r="Q2" s="187"/>
      <c r="R2" s="187"/>
      <c r="S2" s="187"/>
      <c r="T2" s="187"/>
      <c r="U2" s="187"/>
      <c r="V2" s="187"/>
      <c r="W2" s="187"/>
    </row>
    <row r="3" spans="1:23" ht="21.75" customHeight="1" x14ac:dyDescent="0.2">
      <c r="A3" s="187" t="s">
        <v>2</v>
      </c>
      <c r="B3" s="187"/>
      <c r="C3" s="187"/>
      <c r="D3" s="187"/>
      <c r="E3" s="187"/>
      <c r="F3" s="187"/>
      <c r="G3" s="187"/>
      <c r="H3" s="187"/>
      <c r="I3" s="187"/>
      <c r="J3" s="187"/>
      <c r="K3" s="187"/>
      <c r="L3" s="187"/>
      <c r="M3" s="187"/>
      <c r="N3" s="187"/>
      <c r="O3" s="187"/>
      <c r="P3" s="187"/>
      <c r="Q3" s="187"/>
      <c r="R3" s="187"/>
      <c r="S3" s="187"/>
      <c r="T3" s="187"/>
      <c r="U3" s="187"/>
      <c r="V3" s="187"/>
      <c r="W3" s="187"/>
    </row>
    <row r="4" spans="1:23" ht="14.45" customHeight="1" x14ac:dyDescent="0.2"/>
    <row r="5" spans="1:23" s="56" customFormat="1" ht="21" customHeight="1" x14ac:dyDescent="0.6">
      <c r="A5" s="34" t="s">
        <v>164</v>
      </c>
      <c r="B5" s="199" t="s">
        <v>165</v>
      </c>
      <c r="C5" s="199"/>
      <c r="D5" s="199"/>
      <c r="E5" s="199"/>
      <c r="F5" s="199"/>
      <c r="G5" s="199"/>
      <c r="H5" s="199"/>
      <c r="I5" s="199"/>
      <c r="J5" s="199"/>
      <c r="K5" s="199"/>
      <c r="L5" s="199"/>
      <c r="M5" s="199"/>
      <c r="N5" s="199"/>
      <c r="O5" s="199"/>
      <c r="P5" s="199"/>
      <c r="Q5" s="199"/>
      <c r="R5" s="199"/>
      <c r="S5" s="199"/>
      <c r="T5" s="199"/>
      <c r="U5" s="199"/>
      <c r="V5" s="199"/>
      <c r="W5" s="199"/>
    </row>
    <row r="6" spans="1:23" ht="14.45" customHeight="1" x14ac:dyDescent="0.2">
      <c r="D6" s="198" t="s">
        <v>157</v>
      </c>
      <c r="E6" s="198"/>
      <c r="F6" s="198"/>
      <c r="G6" s="198"/>
      <c r="H6" s="198"/>
      <c r="I6" s="198"/>
      <c r="J6" s="198"/>
      <c r="K6" s="198"/>
      <c r="L6" s="198"/>
      <c r="N6" s="198" t="s">
        <v>158</v>
      </c>
      <c r="O6" s="198"/>
      <c r="P6" s="198"/>
      <c r="Q6" s="198"/>
      <c r="R6" s="198"/>
      <c r="S6" s="198"/>
      <c r="T6" s="198"/>
      <c r="U6" s="198"/>
      <c r="V6" s="198"/>
      <c r="W6" s="198"/>
    </row>
    <row r="7" spans="1:23" ht="14.45" customHeight="1" x14ac:dyDescent="0.2">
      <c r="A7" s="190" t="s">
        <v>54</v>
      </c>
      <c r="B7" s="190"/>
      <c r="D7" s="214" t="s">
        <v>166</v>
      </c>
      <c r="E7" s="59"/>
      <c r="F7" s="205" t="s">
        <v>161</v>
      </c>
      <c r="G7" s="59"/>
      <c r="H7" s="190" t="s">
        <v>162</v>
      </c>
      <c r="I7" s="59"/>
      <c r="J7" s="213" t="s">
        <v>135</v>
      </c>
      <c r="K7" s="89"/>
      <c r="L7" s="214" t="s">
        <v>143</v>
      </c>
      <c r="N7" s="205" t="s">
        <v>166</v>
      </c>
      <c r="O7" s="59"/>
      <c r="P7" s="190" t="s">
        <v>161</v>
      </c>
      <c r="Q7" s="190"/>
      <c r="R7" s="59"/>
      <c r="S7" s="190" t="s">
        <v>162</v>
      </c>
      <c r="T7" s="59"/>
      <c r="U7" s="213" t="s">
        <v>135</v>
      </c>
      <c r="V7" s="89"/>
      <c r="W7" s="214" t="s">
        <v>143</v>
      </c>
    </row>
    <row r="8" spans="1:23" ht="26.25" customHeight="1" x14ac:dyDescent="0.2">
      <c r="A8" s="181"/>
      <c r="B8" s="181"/>
      <c r="D8" s="195"/>
      <c r="F8" s="195"/>
      <c r="H8" s="181"/>
      <c r="J8" s="181"/>
      <c r="K8" s="59"/>
      <c r="L8" s="195"/>
      <c r="N8" s="195"/>
      <c r="P8" s="181"/>
      <c r="Q8" s="181"/>
      <c r="S8" s="181"/>
      <c r="U8" s="181"/>
      <c r="V8" s="59"/>
      <c r="W8" s="195"/>
    </row>
    <row r="9" spans="1:23" ht="21.75" customHeight="1" x14ac:dyDescent="0.2">
      <c r="A9" s="182" t="s">
        <v>59</v>
      </c>
      <c r="B9" s="182"/>
      <c r="D9" s="41" t="s">
        <v>201</v>
      </c>
      <c r="E9" s="40"/>
      <c r="F9" s="85">
        <v>-3681885111</v>
      </c>
      <c r="G9" s="40"/>
      <c r="H9" s="41" t="s">
        <v>201</v>
      </c>
      <c r="I9" s="40"/>
      <c r="J9" s="85">
        <v>-3681885111</v>
      </c>
      <c r="K9" s="40"/>
      <c r="L9" s="122">
        <v>-1.0900000000000001</v>
      </c>
      <c r="M9" s="40"/>
      <c r="N9" s="41" t="s">
        <v>201</v>
      </c>
      <c r="O9" s="40"/>
      <c r="P9" s="189">
        <v>5061351490</v>
      </c>
      <c r="Q9" s="189"/>
      <c r="R9" s="40"/>
      <c r="S9" s="41">
        <v>2530704584</v>
      </c>
      <c r="T9" s="40"/>
      <c r="U9" s="41">
        <v>7592056074</v>
      </c>
      <c r="V9" s="40"/>
      <c r="W9" s="75">
        <v>0.68</v>
      </c>
    </row>
    <row r="10" spans="1:23" ht="21.75" customHeight="1" x14ac:dyDescent="0.2">
      <c r="A10" s="178" t="s">
        <v>58</v>
      </c>
      <c r="B10" s="178"/>
      <c r="D10" s="43" t="s">
        <v>201</v>
      </c>
      <c r="E10" s="40"/>
      <c r="F10" s="90">
        <v>-623577640</v>
      </c>
      <c r="G10" s="40"/>
      <c r="H10" s="43" t="s">
        <v>201</v>
      </c>
      <c r="I10" s="40"/>
      <c r="J10" s="90">
        <v>-623577640</v>
      </c>
      <c r="K10" s="40"/>
      <c r="L10" s="122">
        <v>-0.18</v>
      </c>
      <c r="M10" s="40"/>
      <c r="N10" s="43" t="s">
        <v>201</v>
      </c>
      <c r="O10" s="40"/>
      <c r="P10" s="212">
        <v>-680858259</v>
      </c>
      <c r="Q10" s="212"/>
      <c r="R10" s="40"/>
      <c r="S10" s="43">
        <v>1695444738</v>
      </c>
      <c r="T10" s="40"/>
      <c r="U10" s="43">
        <v>1014586479</v>
      </c>
      <c r="V10" s="40"/>
      <c r="W10" s="74">
        <v>0.09</v>
      </c>
    </row>
    <row r="11" spans="1:23" ht="21.75" customHeight="1" x14ac:dyDescent="0.2">
      <c r="A11" s="178" t="s">
        <v>57</v>
      </c>
      <c r="B11" s="178"/>
      <c r="D11" s="43" t="s">
        <v>201</v>
      </c>
      <c r="E11" s="40"/>
      <c r="F11" s="90">
        <v>-49940625</v>
      </c>
      <c r="G11" s="40"/>
      <c r="H11" s="43" t="s">
        <v>201</v>
      </c>
      <c r="I11" s="40"/>
      <c r="J11" s="90">
        <v>-49940625</v>
      </c>
      <c r="K11" s="40"/>
      <c r="L11" s="122">
        <v>-0.01</v>
      </c>
      <c r="M11" s="40"/>
      <c r="N11" s="43" t="s">
        <v>201</v>
      </c>
      <c r="O11" s="40"/>
      <c r="P11" s="212">
        <v>-108628125</v>
      </c>
      <c r="Q11" s="212"/>
      <c r="R11" s="40"/>
      <c r="S11" s="43" t="s">
        <v>201</v>
      </c>
      <c r="T11" s="40"/>
      <c r="U11" s="90">
        <v>-108628125</v>
      </c>
      <c r="V11" s="40"/>
      <c r="W11" s="122">
        <v>-0.01</v>
      </c>
    </row>
    <row r="12" spans="1:23" ht="21.75" customHeight="1" x14ac:dyDescent="0.2">
      <c r="A12" s="174" t="s">
        <v>60</v>
      </c>
      <c r="B12" s="174"/>
      <c r="D12" s="43" t="s">
        <v>201</v>
      </c>
      <c r="E12" s="40"/>
      <c r="F12" s="93">
        <v>147324844</v>
      </c>
      <c r="G12" s="40"/>
      <c r="H12" s="43" t="s">
        <v>201</v>
      </c>
      <c r="I12" s="40"/>
      <c r="J12" s="93">
        <v>147324844</v>
      </c>
      <c r="K12" s="40"/>
      <c r="L12" s="81">
        <v>0.04</v>
      </c>
      <c r="M12" s="40"/>
      <c r="N12" s="43" t="s">
        <v>201</v>
      </c>
      <c r="O12" s="40"/>
      <c r="P12" s="192">
        <v>91134375</v>
      </c>
      <c r="Q12" s="215"/>
      <c r="R12" s="40"/>
      <c r="S12" s="45" t="s">
        <v>201</v>
      </c>
      <c r="T12" s="40"/>
      <c r="U12" s="45">
        <v>91134375</v>
      </c>
      <c r="V12" s="40"/>
      <c r="W12" s="82">
        <v>0.01</v>
      </c>
    </row>
    <row r="13" spans="1:23" ht="21.75" customHeight="1" thickBot="1" x14ac:dyDescent="0.55000000000000004">
      <c r="A13" s="190"/>
      <c r="B13" s="190"/>
      <c r="D13" s="47" t="s">
        <v>201</v>
      </c>
      <c r="E13" s="92"/>
      <c r="F13" s="91">
        <v>-4208078532</v>
      </c>
      <c r="G13" s="92"/>
      <c r="H13" s="52" t="s">
        <v>201</v>
      </c>
      <c r="I13" s="92"/>
      <c r="J13" s="91">
        <v>-4208078532</v>
      </c>
      <c r="K13" s="92"/>
      <c r="L13" s="123">
        <v>-1.24</v>
      </c>
      <c r="M13" s="92"/>
      <c r="N13" s="52" t="s">
        <v>201</v>
      </c>
      <c r="O13" s="92"/>
      <c r="P13" s="92"/>
      <c r="Q13" s="52">
        <v>4362999481</v>
      </c>
      <c r="R13" s="92"/>
      <c r="S13" s="52">
        <v>4226149322</v>
      </c>
      <c r="T13" s="92"/>
      <c r="U13" s="52">
        <v>8589148803</v>
      </c>
      <c r="V13" s="92"/>
      <c r="W13" s="54">
        <v>0.77</v>
      </c>
    </row>
    <row r="14" spans="1:23" ht="15" thickTop="1" x14ac:dyDescent="0.2"/>
  </sheetData>
  <sheetProtection algorithmName="SHA-512" hashValue="R05QjttqNxhvUm1dNomb4HPMs3bO02QklGeA9PDHp6QcvZpfaH2NY1IybTplfuM72+xbZbi8YQVsMeitQ/WeuA==" saltValue="WGlIvhej++fuL04P8nGPWg==" spinCount="100000" sheet="1" objects="1" scenarios="1" selectLockedCells="1" autoFilter="0" selectUnlockedCells="1"/>
  <mergeCells count="26">
    <mergeCell ref="A9:B9"/>
    <mergeCell ref="P9:Q9"/>
    <mergeCell ref="U7:U8"/>
    <mergeCell ref="W7:W8"/>
    <mergeCell ref="A1:W1"/>
    <mergeCell ref="A2:W2"/>
    <mergeCell ref="A3:W3"/>
    <mergeCell ref="B5:W5"/>
    <mergeCell ref="D6:L6"/>
    <mergeCell ref="N6:W6"/>
    <mergeCell ref="A13:B13"/>
    <mergeCell ref="D7:D8"/>
    <mergeCell ref="F7:F8"/>
    <mergeCell ref="S7:S8"/>
    <mergeCell ref="P7:Q8"/>
    <mergeCell ref="N7:N8"/>
    <mergeCell ref="H7:H8"/>
    <mergeCell ref="J7:J8"/>
    <mergeCell ref="L7:L8"/>
    <mergeCell ref="A7:B8"/>
    <mergeCell ref="A10:B10"/>
    <mergeCell ref="P10:Q10"/>
    <mergeCell ref="A11:B11"/>
    <mergeCell ref="P11:Q11"/>
    <mergeCell ref="A12:B12"/>
    <mergeCell ref="P12:Q12"/>
  </mergeCells>
  <pageMargins left="0.39" right="0.39" top="0.39" bottom="0.39" header="0" footer="0"/>
  <pageSetup paperSize="9" scale="81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9" tint="0.39997558519241921"/>
    <pageSetUpPr fitToPage="1"/>
  </sheetPr>
  <dimension ref="A1:W27"/>
  <sheetViews>
    <sheetView rightToLeft="1" view="pageBreakPreview" zoomScale="62" zoomScaleNormal="100" zoomScaleSheetLayoutView="62" workbookViewId="0">
      <selection activeCell="A45" sqref="A45"/>
    </sheetView>
  </sheetViews>
  <sheetFormatPr defaultRowHeight="14.25" x14ac:dyDescent="0.2"/>
  <cols>
    <col min="1" max="1" width="5.140625" style="36" customWidth="1"/>
    <col min="2" max="2" width="24.7109375" style="36" customWidth="1"/>
    <col min="3" max="3" width="1.28515625" style="36" customWidth="1"/>
    <col min="4" max="4" width="16.140625" style="36" bestFit="1" customWidth="1"/>
    <col min="5" max="5" width="1.28515625" style="36" customWidth="1"/>
    <col min="6" max="6" width="15.140625" style="36" bestFit="1" customWidth="1"/>
    <col min="7" max="7" width="1.28515625" style="36" customWidth="1"/>
    <col min="8" max="8" width="13" style="36" customWidth="1"/>
    <col min="9" max="9" width="1.28515625" style="36" customWidth="1"/>
    <col min="10" max="10" width="19.42578125" style="36" customWidth="1"/>
    <col min="11" max="11" width="1.28515625" style="36" customWidth="1"/>
    <col min="12" max="12" width="15.28515625" style="36" bestFit="1" customWidth="1"/>
    <col min="13" max="13" width="1.28515625" style="36" customWidth="1"/>
    <col min="14" max="14" width="15.42578125" style="36" bestFit="1" customWidth="1"/>
    <col min="15" max="15" width="1.28515625" style="36" customWidth="1"/>
    <col min="16" max="16" width="13" style="36" customWidth="1"/>
    <col min="17" max="17" width="1.28515625" style="36" customWidth="1"/>
    <col min="18" max="18" width="19.42578125" style="36" customWidth="1"/>
    <col min="19" max="19" width="0.28515625" style="36" customWidth="1"/>
    <col min="20" max="22" width="9.140625" style="36"/>
    <col min="23" max="23" width="16.5703125" style="36" bestFit="1" customWidth="1"/>
    <col min="24" max="16384" width="9.140625" style="36"/>
  </cols>
  <sheetData>
    <row r="1" spans="1:23" ht="29.1" customHeight="1" x14ac:dyDescent="0.2">
      <c r="A1" s="187" t="s">
        <v>0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  <c r="P1" s="187"/>
      <c r="Q1" s="187"/>
      <c r="R1" s="187"/>
    </row>
    <row r="2" spans="1:23" ht="21.75" customHeight="1" x14ac:dyDescent="0.2">
      <c r="A2" s="187" t="s">
        <v>138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  <c r="P2" s="187"/>
      <c r="Q2" s="187"/>
      <c r="R2" s="187"/>
    </row>
    <row r="3" spans="1:23" ht="21.75" customHeight="1" x14ac:dyDescent="0.2">
      <c r="A3" s="187" t="s">
        <v>2</v>
      </c>
      <c r="B3" s="187"/>
      <c r="C3" s="187"/>
      <c r="D3" s="187"/>
      <c r="E3" s="187"/>
      <c r="F3" s="187"/>
      <c r="G3" s="187"/>
      <c r="H3" s="187"/>
      <c r="I3" s="187"/>
      <c r="J3" s="187"/>
      <c r="K3" s="187"/>
      <c r="L3" s="187"/>
      <c r="M3" s="187"/>
      <c r="N3" s="187"/>
      <c r="O3" s="187"/>
      <c r="P3" s="187"/>
      <c r="Q3" s="187"/>
      <c r="R3" s="187"/>
    </row>
    <row r="4" spans="1:23" ht="14.45" customHeight="1" x14ac:dyDescent="0.2"/>
    <row r="5" spans="1:23" s="56" customFormat="1" ht="24.75" customHeight="1" x14ac:dyDescent="0.6">
      <c r="A5" s="34" t="s">
        <v>167</v>
      </c>
      <c r="B5" s="199" t="s">
        <v>168</v>
      </c>
      <c r="C5" s="199"/>
      <c r="D5" s="199"/>
      <c r="E5" s="199"/>
      <c r="F5" s="199"/>
      <c r="G5" s="199"/>
      <c r="H5" s="199"/>
      <c r="I5" s="199"/>
      <c r="J5" s="199"/>
      <c r="K5" s="199"/>
      <c r="L5" s="199"/>
      <c r="M5" s="199"/>
      <c r="N5" s="199"/>
      <c r="O5" s="199"/>
      <c r="P5" s="199"/>
      <c r="Q5" s="199"/>
      <c r="R5" s="199"/>
    </row>
    <row r="6" spans="1:23" ht="14.45" customHeight="1" x14ac:dyDescent="0.2">
      <c r="D6" s="200" t="s">
        <v>157</v>
      </c>
      <c r="E6" s="200"/>
      <c r="F6" s="200"/>
      <c r="G6" s="200"/>
      <c r="H6" s="200"/>
      <c r="I6" s="200"/>
      <c r="J6" s="200"/>
      <c r="L6" s="200" t="s">
        <v>158</v>
      </c>
      <c r="M6" s="200"/>
      <c r="N6" s="200"/>
      <c r="O6" s="200"/>
      <c r="P6" s="200"/>
      <c r="Q6" s="200"/>
      <c r="R6" s="200"/>
      <c r="W6" s="120"/>
    </row>
    <row r="7" spans="1:23" ht="14.45" customHeight="1" x14ac:dyDescent="0.2">
      <c r="A7" s="190" t="s">
        <v>169</v>
      </c>
      <c r="B7" s="190"/>
      <c r="D7" s="196" t="s">
        <v>170</v>
      </c>
      <c r="E7" s="37"/>
      <c r="F7" s="196" t="s">
        <v>161</v>
      </c>
      <c r="G7" s="37"/>
      <c r="H7" s="196" t="s">
        <v>162</v>
      </c>
      <c r="I7" s="37"/>
      <c r="J7" s="196" t="s">
        <v>29</v>
      </c>
      <c r="L7" s="196" t="s">
        <v>170</v>
      </c>
      <c r="M7" s="37"/>
      <c r="N7" s="196" t="s">
        <v>161</v>
      </c>
      <c r="O7" s="37"/>
      <c r="P7" s="196" t="s">
        <v>162</v>
      </c>
      <c r="Q7" s="37"/>
      <c r="R7" s="196" t="s">
        <v>29</v>
      </c>
    </row>
    <row r="8" spans="1:23" ht="14.45" customHeight="1" x14ac:dyDescent="0.2">
      <c r="A8" s="181"/>
      <c r="B8" s="181"/>
      <c r="D8" s="181"/>
      <c r="F8" s="181"/>
      <c r="H8" s="181"/>
      <c r="J8" s="181"/>
      <c r="L8" s="181"/>
      <c r="N8" s="181"/>
      <c r="P8" s="181"/>
      <c r="R8" s="181"/>
    </row>
    <row r="9" spans="1:23" ht="21.75" customHeight="1" x14ac:dyDescent="0.2">
      <c r="A9" s="182" t="s">
        <v>94</v>
      </c>
      <c r="B9" s="182"/>
      <c r="D9" s="94">
        <v>9962467</v>
      </c>
      <c r="E9" s="95"/>
      <c r="F9" s="94" t="s">
        <v>201</v>
      </c>
      <c r="G9" s="95"/>
      <c r="H9" s="94" t="s">
        <v>201</v>
      </c>
      <c r="I9" s="95"/>
      <c r="J9" s="94">
        <v>9962467</v>
      </c>
      <c r="K9" s="95"/>
      <c r="L9" s="94">
        <v>6669718800</v>
      </c>
      <c r="M9" s="95"/>
      <c r="N9" s="96">
        <v>-1054</v>
      </c>
      <c r="O9" s="95"/>
      <c r="P9" s="96">
        <v>-53514571</v>
      </c>
      <c r="Q9" s="95"/>
      <c r="R9" s="94">
        <v>6616203175</v>
      </c>
      <c r="W9" s="88"/>
    </row>
    <row r="10" spans="1:23" ht="21.75" customHeight="1" x14ac:dyDescent="0.2">
      <c r="A10" s="178" t="s">
        <v>91</v>
      </c>
      <c r="B10" s="178"/>
      <c r="D10" s="97">
        <v>9448224044</v>
      </c>
      <c r="E10" s="95"/>
      <c r="F10" s="97" t="s">
        <v>201</v>
      </c>
      <c r="G10" s="95"/>
      <c r="H10" s="97" t="s">
        <v>201</v>
      </c>
      <c r="I10" s="95"/>
      <c r="J10" s="97">
        <v>9448224044</v>
      </c>
      <c r="K10" s="95"/>
      <c r="L10" s="97">
        <v>11529456968</v>
      </c>
      <c r="M10" s="95"/>
      <c r="N10" s="96">
        <v>-90625000</v>
      </c>
      <c r="O10" s="95"/>
      <c r="P10" s="97" t="s">
        <v>201</v>
      </c>
      <c r="Q10" s="95"/>
      <c r="R10" s="97">
        <v>11438831968</v>
      </c>
      <c r="W10" s="88"/>
    </row>
    <row r="11" spans="1:23" ht="21.75" customHeight="1" x14ac:dyDescent="0.2">
      <c r="A11" s="178" t="s">
        <v>82</v>
      </c>
      <c r="B11" s="178"/>
      <c r="D11" s="97">
        <v>33871746565</v>
      </c>
      <c r="E11" s="95"/>
      <c r="F11" s="97" t="s">
        <v>201</v>
      </c>
      <c r="G11" s="95"/>
      <c r="H11" s="97" t="s">
        <v>201</v>
      </c>
      <c r="I11" s="95"/>
      <c r="J11" s="97">
        <v>33871746565</v>
      </c>
      <c r="K11" s="95"/>
      <c r="L11" s="97">
        <v>151468767109</v>
      </c>
      <c r="M11" s="95"/>
      <c r="N11" s="96">
        <v>-120000000</v>
      </c>
      <c r="O11" s="95"/>
      <c r="P11" s="97" t="s">
        <v>201</v>
      </c>
      <c r="Q11" s="95"/>
      <c r="R11" s="97">
        <v>151348767109</v>
      </c>
      <c r="W11" s="88"/>
    </row>
    <row r="12" spans="1:23" ht="21.75" customHeight="1" x14ac:dyDescent="0.2">
      <c r="A12" s="178" t="s">
        <v>85</v>
      </c>
      <c r="B12" s="178"/>
      <c r="D12" s="97">
        <v>38004446484</v>
      </c>
      <c r="E12" s="95"/>
      <c r="F12" s="97">
        <v>8660929922</v>
      </c>
      <c r="G12" s="95"/>
      <c r="H12" s="97" t="s">
        <v>201</v>
      </c>
      <c r="I12" s="95"/>
      <c r="J12" s="97">
        <v>46665376406</v>
      </c>
      <c r="K12" s="95"/>
      <c r="L12" s="97">
        <v>142191340431</v>
      </c>
      <c r="M12" s="95"/>
      <c r="N12" s="97">
        <v>33927749481</v>
      </c>
      <c r="O12" s="95"/>
      <c r="P12" s="97" t="s">
        <v>201</v>
      </c>
      <c r="Q12" s="95"/>
      <c r="R12" s="97">
        <v>176119089912</v>
      </c>
      <c r="W12" s="88"/>
    </row>
    <row r="13" spans="1:23" ht="21.75" customHeight="1" x14ac:dyDescent="0.2">
      <c r="A13" s="178" t="s">
        <v>103</v>
      </c>
      <c r="B13" s="178"/>
      <c r="D13" s="97">
        <v>312034648</v>
      </c>
      <c r="E13" s="95"/>
      <c r="F13" s="97" t="s">
        <v>201</v>
      </c>
      <c r="G13" s="95"/>
      <c r="H13" s="97" t="s">
        <v>201</v>
      </c>
      <c r="I13" s="95"/>
      <c r="J13" s="97">
        <v>312034648</v>
      </c>
      <c r="K13" s="95"/>
      <c r="L13" s="97">
        <v>1209118436</v>
      </c>
      <c r="M13" s="95"/>
      <c r="N13" s="97" t="s">
        <v>201</v>
      </c>
      <c r="O13" s="95"/>
      <c r="P13" s="97" t="s">
        <v>201</v>
      </c>
      <c r="Q13" s="95"/>
      <c r="R13" s="97">
        <v>1209118436</v>
      </c>
      <c r="W13" s="88"/>
    </row>
    <row r="14" spans="1:23" ht="21.75" customHeight="1" x14ac:dyDescent="0.2">
      <c r="A14" s="178" t="s">
        <v>88</v>
      </c>
      <c r="B14" s="178"/>
      <c r="D14" s="97">
        <v>3130831269</v>
      </c>
      <c r="E14" s="95"/>
      <c r="F14" s="97">
        <v>1909228889</v>
      </c>
      <c r="G14" s="95"/>
      <c r="H14" s="97" t="s">
        <v>201</v>
      </c>
      <c r="I14" s="95"/>
      <c r="J14" s="97">
        <v>5040060158</v>
      </c>
      <c r="K14" s="95"/>
      <c r="L14" s="97">
        <v>10719757109</v>
      </c>
      <c r="M14" s="95"/>
      <c r="N14" s="97">
        <v>6882172178</v>
      </c>
      <c r="O14" s="95"/>
      <c r="P14" s="97" t="s">
        <v>201</v>
      </c>
      <c r="Q14" s="95"/>
      <c r="R14" s="97">
        <v>17601929287</v>
      </c>
      <c r="W14" s="88"/>
    </row>
    <row r="15" spans="1:23" ht="21.75" customHeight="1" x14ac:dyDescent="0.2">
      <c r="A15" s="178" t="s">
        <v>100</v>
      </c>
      <c r="B15" s="178"/>
      <c r="D15" s="97">
        <v>15249715</v>
      </c>
      <c r="E15" s="95"/>
      <c r="F15" s="97" t="s">
        <v>201</v>
      </c>
      <c r="G15" s="95"/>
      <c r="H15" s="97" t="s">
        <v>201</v>
      </c>
      <c r="I15" s="95"/>
      <c r="J15" s="97">
        <v>15249715</v>
      </c>
      <c r="K15" s="95"/>
      <c r="L15" s="97">
        <v>61472726</v>
      </c>
      <c r="M15" s="95"/>
      <c r="N15" s="97" t="s">
        <v>201</v>
      </c>
      <c r="O15" s="95"/>
      <c r="P15" s="97" t="s">
        <v>201</v>
      </c>
      <c r="Q15" s="95"/>
      <c r="R15" s="97">
        <v>61472726</v>
      </c>
      <c r="W15" s="88"/>
    </row>
    <row r="16" spans="1:23" ht="21.75" customHeight="1" x14ac:dyDescent="0.2">
      <c r="A16" s="178" t="s">
        <v>97</v>
      </c>
      <c r="B16" s="178"/>
      <c r="D16" s="97">
        <v>52615458436</v>
      </c>
      <c r="E16" s="95"/>
      <c r="F16" s="97">
        <v>49698990425</v>
      </c>
      <c r="G16" s="95"/>
      <c r="H16" s="97" t="s">
        <v>201</v>
      </c>
      <c r="I16" s="95"/>
      <c r="J16" s="97">
        <v>102314448861</v>
      </c>
      <c r="K16" s="95"/>
      <c r="L16" s="97">
        <v>55954932499</v>
      </c>
      <c r="M16" s="95"/>
      <c r="N16" s="97">
        <v>52340343744</v>
      </c>
      <c r="O16" s="95"/>
      <c r="P16" s="97" t="s">
        <v>201</v>
      </c>
      <c r="Q16" s="95"/>
      <c r="R16" s="97">
        <v>108295276243</v>
      </c>
      <c r="W16" s="88"/>
    </row>
    <row r="17" spans="1:23" ht="21.75" customHeight="1" x14ac:dyDescent="0.2">
      <c r="A17" s="178" t="s">
        <v>79</v>
      </c>
      <c r="B17" s="178"/>
      <c r="D17" s="97">
        <v>41108539281</v>
      </c>
      <c r="E17" s="95"/>
      <c r="F17" s="97">
        <v>17558665889</v>
      </c>
      <c r="G17" s="95"/>
      <c r="H17" s="97" t="s">
        <v>201</v>
      </c>
      <c r="I17" s="95"/>
      <c r="J17" s="97">
        <v>58667205170</v>
      </c>
      <c r="K17" s="95"/>
      <c r="L17" s="97">
        <v>143752251763</v>
      </c>
      <c r="M17" s="95"/>
      <c r="N17" s="97">
        <v>69328680340</v>
      </c>
      <c r="O17" s="95"/>
      <c r="P17" s="97" t="s">
        <v>201</v>
      </c>
      <c r="Q17" s="95"/>
      <c r="R17" s="97">
        <v>213080932103</v>
      </c>
      <c r="W17" s="88"/>
    </row>
    <row r="18" spans="1:23" ht="21.75" customHeight="1" x14ac:dyDescent="0.2">
      <c r="A18" s="178" t="s">
        <v>77</v>
      </c>
      <c r="B18" s="178"/>
      <c r="D18" s="97">
        <v>18921680849</v>
      </c>
      <c r="E18" s="95"/>
      <c r="F18" s="97">
        <v>10752577352</v>
      </c>
      <c r="G18" s="95"/>
      <c r="H18" s="97" t="s">
        <v>201</v>
      </c>
      <c r="I18" s="95"/>
      <c r="J18" s="97">
        <v>29674258201</v>
      </c>
      <c r="K18" s="95"/>
      <c r="L18" s="97">
        <v>79223488406</v>
      </c>
      <c r="M18" s="95"/>
      <c r="N18" s="97">
        <v>45776798708</v>
      </c>
      <c r="O18" s="95"/>
      <c r="P18" s="97" t="s">
        <v>201</v>
      </c>
      <c r="Q18" s="95"/>
      <c r="R18" s="97">
        <v>125000287114</v>
      </c>
      <c r="W18" s="88"/>
    </row>
    <row r="19" spans="1:23" ht="21.75" customHeight="1" x14ac:dyDescent="0.2">
      <c r="A19" s="178" t="s">
        <v>74</v>
      </c>
      <c r="B19" s="178"/>
      <c r="D19" s="97" t="s">
        <v>201</v>
      </c>
      <c r="E19" s="95"/>
      <c r="F19" s="97">
        <v>89773726</v>
      </c>
      <c r="G19" s="95"/>
      <c r="H19" s="97" t="s">
        <v>201</v>
      </c>
      <c r="I19" s="95"/>
      <c r="J19" s="97">
        <v>89773726</v>
      </c>
      <c r="K19" s="95"/>
      <c r="L19" s="97" t="s">
        <v>201</v>
      </c>
      <c r="M19" s="95"/>
      <c r="N19" s="97">
        <v>230564776</v>
      </c>
      <c r="O19" s="95"/>
      <c r="P19" s="97" t="s">
        <v>201</v>
      </c>
      <c r="Q19" s="95"/>
      <c r="R19" s="97">
        <v>230564776</v>
      </c>
      <c r="W19" s="88"/>
    </row>
    <row r="20" spans="1:23" ht="21.75" customHeight="1" x14ac:dyDescent="0.2">
      <c r="A20" s="178" t="s">
        <v>106</v>
      </c>
      <c r="B20" s="178"/>
      <c r="D20" s="97" t="s">
        <v>201</v>
      </c>
      <c r="E20" s="95"/>
      <c r="F20" s="97">
        <v>438822</v>
      </c>
      <c r="G20" s="95"/>
      <c r="H20" s="97" t="s">
        <v>201</v>
      </c>
      <c r="I20" s="95"/>
      <c r="J20" s="97">
        <v>438822</v>
      </c>
      <c r="K20" s="95"/>
      <c r="L20" s="97" t="s">
        <v>201</v>
      </c>
      <c r="M20" s="95"/>
      <c r="N20" s="97">
        <v>438822</v>
      </c>
      <c r="O20" s="95"/>
      <c r="P20" s="97" t="s">
        <v>201</v>
      </c>
      <c r="Q20" s="95"/>
      <c r="R20" s="97">
        <v>438822</v>
      </c>
      <c r="W20" s="88"/>
    </row>
    <row r="21" spans="1:23" ht="21.75" customHeight="1" x14ac:dyDescent="0.2">
      <c r="A21" s="178" t="s">
        <v>109</v>
      </c>
      <c r="B21" s="178"/>
      <c r="D21" s="97" t="s">
        <v>201</v>
      </c>
      <c r="E21" s="95"/>
      <c r="F21" s="97">
        <v>10030882</v>
      </c>
      <c r="G21" s="95"/>
      <c r="H21" s="97" t="s">
        <v>201</v>
      </c>
      <c r="I21" s="95"/>
      <c r="J21" s="97">
        <v>10030882</v>
      </c>
      <c r="K21" s="95"/>
      <c r="L21" s="97" t="s">
        <v>201</v>
      </c>
      <c r="M21" s="95"/>
      <c r="N21" s="97">
        <v>10030882</v>
      </c>
      <c r="O21" s="95"/>
      <c r="P21" s="97" t="s">
        <v>201</v>
      </c>
      <c r="Q21" s="95"/>
      <c r="R21" s="97">
        <v>10030882</v>
      </c>
      <c r="W21" s="88"/>
    </row>
    <row r="22" spans="1:23" ht="21.75" customHeight="1" x14ac:dyDescent="0.2">
      <c r="A22" s="178" t="s">
        <v>115</v>
      </c>
      <c r="B22" s="178"/>
      <c r="D22" s="97" t="s">
        <v>201</v>
      </c>
      <c r="E22" s="95"/>
      <c r="F22" s="97">
        <v>2713540</v>
      </c>
      <c r="G22" s="95"/>
      <c r="H22" s="97" t="s">
        <v>201</v>
      </c>
      <c r="I22" s="95"/>
      <c r="J22" s="97">
        <v>2713540</v>
      </c>
      <c r="K22" s="95"/>
      <c r="L22" s="97" t="s">
        <v>201</v>
      </c>
      <c r="M22" s="95"/>
      <c r="N22" s="97">
        <v>2713540</v>
      </c>
      <c r="O22" s="95"/>
      <c r="P22" s="97" t="s">
        <v>201</v>
      </c>
      <c r="Q22" s="95"/>
      <c r="R22" s="97">
        <v>2713540</v>
      </c>
      <c r="W22" s="88"/>
    </row>
    <row r="23" spans="1:23" ht="21.75" customHeight="1" x14ac:dyDescent="0.2">
      <c r="A23" s="178" t="s">
        <v>112</v>
      </c>
      <c r="B23" s="178"/>
      <c r="D23" s="97" t="s">
        <v>201</v>
      </c>
      <c r="E23" s="95"/>
      <c r="F23" s="96">
        <v>-1370660</v>
      </c>
      <c r="G23" s="95"/>
      <c r="H23" s="97" t="s">
        <v>201</v>
      </c>
      <c r="I23" s="95"/>
      <c r="J23" s="96">
        <v>-1370660</v>
      </c>
      <c r="K23" s="95"/>
      <c r="L23" s="97" t="s">
        <v>201</v>
      </c>
      <c r="M23" s="95"/>
      <c r="N23" s="96">
        <v>-1370660</v>
      </c>
      <c r="O23" s="95"/>
      <c r="P23" s="97" t="s">
        <v>201</v>
      </c>
      <c r="Q23" s="95"/>
      <c r="R23" s="96">
        <v>-1370660</v>
      </c>
      <c r="W23" s="88"/>
    </row>
    <row r="24" spans="1:23" ht="21.75" customHeight="1" x14ac:dyDescent="0.2">
      <c r="A24" s="178" t="s">
        <v>121</v>
      </c>
      <c r="B24" s="178"/>
      <c r="D24" s="97" t="s">
        <v>201</v>
      </c>
      <c r="E24" s="95"/>
      <c r="F24" s="96">
        <v>-17619160</v>
      </c>
      <c r="G24" s="95"/>
      <c r="H24" s="97" t="s">
        <v>201</v>
      </c>
      <c r="I24" s="95"/>
      <c r="J24" s="96">
        <v>-17619160</v>
      </c>
      <c r="K24" s="95"/>
      <c r="L24" s="97" t="s">
        <v>201</v>
      </c>
      <c r="M24" s="95"/>
      <c r="N24" s="96">
        <v>-17619160</v>
      </c>
      <c r="O24" s="95"/>
      <c r="P24" s="97" t="s">
        <v>201</v>
      </c>
      <c r="Q24" s="95"/>
      <c r="R24" s="96">
        <v>-17619160</v>
      </c>
      <c r="W24" s="88"/>
    </row>
    <row r="25" spans="1:23" ht="21.75" customHeight="1" x14ac:dyDescent="0.2">
      <c r="A25" s="178" t="s">
        <v>70</v>
      </c>
      <c r="B25" s="178"/>
      <c r="D25" s="97" t="s">
        <v>201</v>
      </c>
      <c r="E25" s="95"/>
      <c r="F25" s="97">
        <v>3799839154</v>
      </c>
      <c r="G25" s="95"/>
      <c r="H25" s="97" t="s">
        <v>201</v>
      </c>
      <c r="I25" s="95"/>
      <c r="J25" s="97">
        <v>3799839154</v>
      </c>
      <c r="K25" s="95"/>
      <c r="L25" s="97" t="s">
        <v>201</v>
      </c>
      <c r="M25" s="95"/>
      <c r="N25" s="97">
        <v>4578705959</v>
      </c>
      <c r="O25" s="95"/>
      <c r="P25" s="97" t="s">
        <v>201</v>
      </c>
      <c r="Q25" s="95"/>
      <c r="R25" s="96">
        <v>4578705959</v>
      </c>
      <c r="W25" s="88"/>
    </row>
    <row r="26" spans="1:23" ht="21.75" customHeight="1" x14ac:dyDescent="0.2">
      <c r="A26" s="174" t="s">
        <v>118</v>
      </c>
      <c r="B26" s="174"/>
      <c r="D26" s="97" t="s">
        <v>201</v>
      </c>
      <c r="E26" s="95"/>
      <c r="F26" s="98">
        <v>1345746</v>
      </c>
      <c r="G26" s="95"/>
      <c r="H26" s="97" t="s">
        <v>201</v>
      </c>
      <c r="I26" s="95"/>
      <c r="J26" s="98">
        <v>1345746</v>
      </c>
      <c r="K26" s="95"/>
      <c r="L26" s="97" t="s">
        <v>201</v>
      </c>
      <c r="M26" s="95"/>
      <c r="N26" s="98">
        <v>1345746</v>
      </c>
      <c r="O26" s="95"/>
      <c r="P26" s="97" t="s">
        <v>201</v>
      </c>
      <c r="Q26" s="95"/>
      <c r="R26" s="98">
        <v>1345746</v>
      </c>
      <c r="W26" s="88"/>
    </row>
    <row r="27" spans="1:23" ht="21.75" customHeight="1" x14ac:dyDescent="0.25">
      <c r="A27" s="190"/>
      <c r="B27" s="190"/>
      <c r="C27" s="57"/>
      <c r="D27" s="52">
        <v>197438173758</v>
      </c>
      <c r="E27" s="51"/>
      <c r="F27" s="52">
        <v>92465544527</v>
      </c>
      <c r="G27" s="51"/>
      <c r="H27" s="52" t="s">
        <v>201</v>
      </c>
      <c r="I27" s="51"/>
      <c r="J27" s="52">
        <v>289903718285</v>
      </c>
      <c r="K27" s="51"/>
      <c r="L27" s="52">
        <v>602780304247</v>
      </c>
      <c r="M27" s="51"/>
      <c r="N27" s="52">
        <v>212849928302</v>
      </c>
      <c r="O27" s="51"/>
      <c r="P27" s="91">
        <v>-53514571</v>
      </c>
      <c r="Q27" s="51"/>
      <c r="R27" s="52">
        <v>815576717978</v>
      </c>
    </row>
  </sheetData>
  <sheetProtection algorithmName="SHA-512" hashValue="qv4REqGSExiCqE0aYSQtiCJHifKJFzf4Gg708qPU+yCF0XLPD8TLqz05Z6S6x4jMFrNwUC5MFIJM6RqVgwt/1w==" saltValue="LD+pzQcLAPDijTpFPT4+kg==" spinCount="100000" sheet="1" objects="1" scenarios="1" selectLockedCells="1" autoFilter="0" selectUnlockedCells="1"/>
  <mergeCells count="34">
    <mergeCell ref="A1:R1"/>
    <mergeCell ref="A2:R2"/>
    <mergeCell ref="A3:R3"/>
    <mergeCell ref="B5:R5"/>
    <mergeCell ref="D6:J6"/>
    <mergeCell ref="L6:R6"/>
    <mergeCell ref="A9:B9"/>
    <mergeCell ref="A10:B10"/>
    <mergeCell ref="A11:B11"/>
    <mergeCell ref="A12:B12"/>
    <mergeCell ref="A7:B8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H7:H8"/>
    <mergeCell ref="F7:F8"/>
    <mergeCell ref="D7:D8"/>
    <mergeCell ref="R7:R8"/>
    <mergeCell ref="P7:P8"/>
    <mergeCell ref="N7:N8"/>
    <mergeCell ref="L7:L8"/>
    <mergeCell ref="J7:J8"/>
  </mergeCells>
  <pageMargins left="0.39" right="0.39" top="0.39" bottom="0.39" header="0" footer="0"/>
  <pageSetup paperSize="9" scale="84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9" tint="0.39997558519241921"/>
    <pageSetUpPr fitToPage="1"/>
  </sheetPr>
  <dimension ref="A1:S17"/>
  <sheetViews>
    <sheetView rightToLeft="1" view="pageBreakPreview" zoomScale="62" zoomScaleNormal="100" zoomScaleSheetLayoutView="62" workbookViewId="0">
      <selection activeCell="A45" sqref="A45"/>
    </sheetView>
  </sheetViews>
  <sheetFormatPr defaultRowHeight="18" x14ac:dyDescent="0.45"/>
  <cols>
    <col min="1" max="1" width="5.140625" style="32" customWidth="1"/>
    <col min="2" max="2" width="12.7109375" style="32" customWidth="1"/>
    <col min="3" max="3" width="1.28515625" style="32" customWidth="1"/>
    <col min="4" max="4" width="16.28515625" style="32" customWidth="1"/>
    <col min="5" max="5" width="1.28515625" style="32" customWidth="1"/>
    <col min="6" max="6" width="15.5703125" style="32" customWidth="1"/>
    <col min="7" max="7" width="1.28515625" style="32" customWidth="1"/>
    <col min="8" max="8" width="16.85546875" style="32" customWidth="1"/>
    <col min="9" max="9" width="1.28515625" style="32" customWidth="1"/>
    <col min="10" max="10" width="14.7109375" style="32" customWidth="1"/>
    <col min="11" max="11" width="0.28515625" style="32" customWidth="1"/>
    <col min="12" max="14" width="9.140625" style="32"/>
    <col min="15" max="15" width="15" style="32" bestFit="1" customWidth="1"/>
    <col min="16" max="16" width="9.140625" style="32"/>
    <col min="17" max="17" width="12.7109375" style="32" bestFit="1" customWidth="1"/>
    <col min="18" max="18" width="15" style="32" bestFit="1" customWidth="1"/>
    <col min="19" max="16384" width="9.140625" style="32"/>
  </cols>
  <sheetData>
    <row r="1" spans="1:19" ht="29.1" customHeight="1" x14ac:dyDescent="0.45">
      <c r="A1" s="187" t="s">
        <v>0</v>
      </c>
      <c r="B1" s="187"/>
      <c r="C1" s="187"/>
      <c r="D1" s="187"/>
      <c r="E1" s="187"/>
      <c r="F1" s="187"/>
      <c r="G1" s="187"/>
      <c r="H1" s="187"/>
      <c r="I1" s="187"/>
      <c r="J1" s="187"/>
    </row>
    <row r="2" spans="1:19" ht="21.75" customHeight="1" x14ac:dyDescent="0.45">
      <c r="A2" s="187" t="s">
        <v>138</v>
      </c>
      <c r="B2" s="187"/>
      <c r="C2" s="187"/>
      <c r="D2" s="187"/>
      <c r="E2" s="187"/>
      <c r="F2" s="187"/>
      <c r="G2" s="187"/>
      <c r="H2" s="187"/>
      <c r="I2" s="187"/>
      <c r="J2" s="187"/>
    </row>
    <row r="3" spans="1:19" ht="21.75" customHeight="1" x14ac:dyDescent="0.45">
      <c r="A3" s="187" t="s">
        <v>2</v>
      </c>
      <c r="B3" s="187"/>
      <c r="C3" s="187"/>
      <c r="D3" s="187"/>
      <c r="E3" s="187"/>
      <c r="F3" s="187"/>
      <c r="G3" s="187"/>
      <c r="H3" s="187"/>
      <c r="I3" s="187"/>
      <c r="J3" s="187"/>
    </row>
    <row r="4" spans="1:19" ht="14.45" customHeight="1" x14ac:dyDescent="0.45"/>
    <row r="5" spans="1:19" ht="19.5" customHeight="1" x14ac:dyDescent="0.45">
      <c r="A5" s="34" t="s">
        <v>171</v>
      </c>
      <c r="B5" s="199" t="s">
        <v>172</v>
      </c>
      <c r="C5" s="199"/>
      <c r="D5" s="199"/>
      <c r="E5" s="199"/>
      <c r="F5" s="199"/>
      <c r="G5" s="199"/>
      <c r="H5" s="199"/>
      <c r="I5" s="199"/>
      <c r="J5" s="199"/>
    </row>
    <row r="6" spans="1:19" ht="14.45" customHeight="1" x14ac:dyDescent="0.45">
      <c r="D6" s="200" t="s">
        <v>157</v>
      </c>
      <c r="E6" s="200"/>
      <c r="F6" s="200"/>
      <c r="H6" s="200" t="s">
        <v>158</v>
      </c>
      <c r="I6" s="200"/>
      <c r="J6" s="200"/>
    </row>
    <row r="7" spans="1:19" ht="36.4" customHeight="1" x14ac:dyDescent="0.45">
      <c r="A7" s="200" t="s">
        <v>173</v>
      </c>
      <c r="B7" s="200"/>
      <c r="D7" s="99" t="s">
        <v>174</v>
      </c>
      <c r="E7" s="100"/>
      <c r="F7" s="99" t="s">
        <v>175</v>
      </c>
      <c r="H7" s="99" t="s">
        <v>174</v>
      </c>
      <c r="I7" s="100"/>
      <c r="J7" s="99" t="s">
        <v>175</v>
      </c>
    </row>
    <row r="8" spans="1:19" ht="21.75" customHeight="1" x14ac:dyDescent="0.45">
      <c r="A8" s="182" t="s">
        <v>221</v>
      </c>
      <c r="B8" s="182"/>
      <c r="D8" s="41">
        <v>13305679665</v>
      </c>
      <c r="E8" s="101"/>
      <c r="F8" s="42">
        <f>D8/D14</f>
        <v>0.24384132826249319</v>
      </c>
      <c r="G8" s="101"/>
      <c r="H8" s="41">
        <v>124845888392</v>
      </c>
      <c r="I8" s="101"/>
      <c r="J8" s="42">
        <f>H8/H14</f>
        <v>0.5135496820276082</v>
      </c>
      <c r="O8" s="146"/>
      <c r="P8" s="147"/>
      <c r="R8" s="146"/>
      <c r="S8" s="147"/>
    </row>
    <row r="9" spans="1:19" ht="21.75" customHeight="1" x14ac:dyDescent="0.45">
      <c r="A9" s="178" t="s">
        <v>229</v>
      </c>
      <c r="B9" s="178"/>
      <c r="D9" s="132">
        <v>14426</v>
      </c>
      <c r="E9" s="101"/>
      <c r="F9" s="132" t="s">
        <v>201</v>
      </c>
      <c r="G9" s="101"/>
      <c r="H9" s="132">
        <v>62681</v>
      </c>
      <c r="I9" s="101"/>
      <c r="J9" s="44" t="s">
        <v>201</v>
      </c>
    </row>
    <row r="10" spans="1:19" ht="21.75" customHeight="1" x14ac:dyDescent="0.45">
      <c r="A10" s="178" t="s">
        <v>230</v>
      </c>
      <c r="B10" s="178"/>
      <c r="D10" s="43">
        <v>6240</v>
      </c>
      <c r="E10" s="101"/>
      <c r="F10" s="44" t="s">
        <v>201</v>
      </c>
      <c r="G10" s="101"/>
      <c r="H10" s="132">
        <v>30346</v>
      </c>
      <c r="I10" s="101"/>
      <c r="J10" s="44" t="s">
        <v>201</v>
      </c>
    </row>
    <row r="11" spans="1:19" ht="21.75" customHeight="1" x14ac:dyDescent="0.45">
      <c r="A11" s="178" t="s">
        <v>226</v>
      </c>
      <c r="B11" s="178"/>
      <c r="D11" s="43">
        <v>60112746</v>
      </c>
      <c r="E11" s="101"/>
      <c r="F11" s="44" t="s">
        <v>201</v>
      </c>
      <c r="G11" s="101"/>
      <c r="H11" s="43">
        <v>6393449393</v>
      </c>
      <c r="I11" s="101"/>
      <c r="J11" s="44">
        <f>H11/H14</f>
        <v>2.6299255386973149E-2</v>
      </c>
      <c r="O11" s="146"/>
    </row>
    <row r="12" spans="1:19" ht="21.75" customHeight="1" x14ac:dyDescent="0.45">
      <c r="A12" s="178" t="s">
        <v>228</v>
      </c>
      <c r="B12" s="178"/>
      <c r="D12" s="43">
        <v>2456389642</v>
      </c>
      <c r="E12" s="101"/>
      <c r="F12" s="44">
        <f>D12/D14</f>
        <v>4.5016062923194544E-2</v>
      </c>
      <c r="G12" s="101"/>
      <c r="H12" s="43">
        <v>4675352354</v>
      </c>
      <c r="I12" s="101"/>
      <c r="J12" s="44">
        <f>H12/H14</f>
        <v>1.9231916610860406E-2</v>
      </c>
    </row>
    <row r="13" spans="1:19" ht="21.75" customHeight="1" x14ac:dyDescent="0.45">
      <c r="A13" s="178" t="s">
        <v>231</v>
      </c>
      <c r="B13" s="178"/>
      <c r="D13" s="43">
        <v>38744755884</v>
      </c>
      <c r="E13" s="101"/>
      <c r="F13" s="44">
        <f>D13/D14</f>
        <v>0.71004059738579384</v>
      </c>
      <c r="G13" s="101"/>
      <c r="H13" s="43">
        <v>107189034753</v>
      </c>
      <c r="I13" s="101"/>
      <c r="J13" s="44">
        <f>H13/H14</f>
        <v>0.44091876331088481</v>
      </c>
    </row>
    <row r="14" spans="1:19" ht="21.75" customHeight="1" thickBot="1" x14ac:dyDescent="0.55000000000000004">
      <c r="A14" s="190"/>
      <c r="B14" s="190"/>
      <c r="C14" s="92"/>
      <c r="D14" s="52">
        <v>54566958603</v>
      </c>
      <c r="E14" s="92"/>
      <c r="F14" s="102">
        <v>100</v>
      </c>
      <c r="G14" s="92"/>
      <c r="H14" s="52">
        <v>243103817919</v>
      </c>
      <c r="I14" s="92"/>
      <c r="J14" s="102">
        <v>100</v>
      </c>
    </row>
    <row r="15" spans="1:19" ht="18.75" thickTop="1" x14ac:dyDescent="0.45">
      <c r="A15" s="158"/>
      <c r="B15" s="158"/>
    </row>
    <row r="16" spans="1:19" x14ac:dyDescent="0.45">
      <c r="A16" s="158"/>
      <c r="B16" s="158"/>
    </row>
    <row r="17" spans="1:2" x14ac:dyDescent="0.45">
      <c r="A17" s="158"/>
      <c r="B17" s="158"/>
    </row>
  </sheetData>
  <sheetProtection algorithmName="SHA-512" hashValue="xkbsjTx1gU8DFtCfSHPVY1qLY7SSvpOvyeHDMPYgdYkRes5qi3uwRYl57pJrq9ymw/1LWxVUvThorQ5pxCgNiQ==" saltValue="gd394auuFi9foJbtsu+M7w==" spinCount="100000" sheet="1" objects="1" scenarios="1" selectLockedCells="1" autoFilter="0" selectUnlockedCells="1"/>
  <mergeCells count="14">
    <mergeCell ref="A1:J1"/>
    <mergeCell ref="A2:J2"/>
    <mergeCell ref="A3:J3"/>
    <mergeCell ref="B5:J5"/>
    <mergeCell ref="D6:F6"/>
    <mergeCell ref="H6:J6"/>
    <mergeCell ref="A12:B12"/>
    <mergeCell ref="A13:B13"/>
    <mergeCell ref="A14:B14"/>
    <mergeCell ref="A7:B7"/>
    <mergeCell ref="A8:B8"/>
    <mergeCell ref="A9:B9"/>
    <mergeCell ref="A10:B10"/>
    <mergeCell ref="A11:B11"/>
  </mergeCells>
  <pageMargins left="0.39" right="0.39" top="0.39" bottom="0.39" header="0" footer="0"/>
  <pageSetup paperSize="9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9" tint="0.39997558519241921"/>
    <pageSetUpPr fitToPage="1"/>
  </sheetPr>
  <dimension ref="A1:F12"/>
  <sheetViews>
    <sheetView rightToLeft="1" view="pageBreakPreview" zoomScale="62" zoomScaleNormal="100" zoomScaleSheetLayoutView="62" workbookViewId="0">
      <selection activeCell="A45" sqref="A45"/>
    </sheetView>
  </sheetViews>
  <sheetFormatPr defaultRowHeight="15" x14ac:dyDescent="0.2"/>
  <cols>
    <col min="1" max="1" width="5.140625" style="55" customWidth="1"/>
    <col min="2" max="2" width="16.140625" style="55" customWidth="1"/>
    <col min="3" max="3" width="1.28515625" style="55" customWidth="1"/>
    <col min="4" max="4" width="14" style="55" customWidth="1"/>
    <col min="5" max="5" width="1.28515625" style="55" customWidth="1"/>
    <col min="6" max="6" width="17" style="55" customWidth="1"/>
    <col min="7" max="7" width="0.28515625" style="55" customWidth="1"/>
    <col min="8" max="16384" width="9.140625" style="55"/>
  </cols>
  <sheetData>
    <row r="1" spans="1:6" ht="29.1" customHeight="1" x14ac:dyDescent="0.2">
      <c r="A1" s="187" t="s">
        <v>0</v>
      </c>
      <c r="B1" s="187"/>
      <c r="C1" s="187"/>
      <c r="D1" s="187"/>
      <c r="E1" s="187"/>
      <c r="F1" s="187"/>
    </row>
    <row r="2" spans="1:6" ht="21.75" customHeight="1" x14ac:dyDescent="0.2">
      <c r="A2" s="187" t="s">
        <v>138</v>
      </c>
      <c r="B2" s="187"/>
      <c r="C2" s="187"/>
      <c r="D2" s="187"/>
      <c r="E2" s="187"/>
      <c r="F2" s="187"/>
    </row>
    <row r="3" spans="1:6" ht="21.75" customHeight="1" x14ac:dyDescent="0.2">
      <c r="A3" s="187" t="s">
        <v>2</v>
      </c>
      <c r="B3" s="187"/>
      <c r="C3" s="187"/>
      <c r="D3" s="187"/>
      <c r="E3" s="187"/>
      <c r="F3" s="187"/>
    </row>
    <row r="4" spans="1:6" ht="14.45" customHeight="1" x14ac:dyDescent="0.2">
      <c r="A4" s="159"/>
      <c r="B4" s="159"/>
      <c r="C4" s="159"/>
      <c r="D4" s="159"/>
      <c r="E4" s="159"/>
      <c r="F4" s="159"/>
    </row>
    <row r="5" spans="1:6" s="56" customFormat="1" ht="29.1" customHeight="1" x14ac:dyDescent="0.6">
      <c r="A5" s="155" t="s">
        <v>176</v>
      </c>
      <c r="B5" s="199" t="s">
        <v>153</v>
      </c>
      <c r="C5" s="199"/>
      <c r="D5" s="199"/>
      <c r="E5" s="199"/>
      <c r="F5" s="199"/>
    </row>
    <row r="6" spans="1:6" ht="14.45" customHeight="1" x14ac:dyDescent="0.2">
      <c r="A6" s="216"/>
      <c r="B6" s="216"/>
      <c r="C6" s="159"/>
      <c r="D6" s="103" t="s">
        <v>157</v>
      </c>
      <c r="E6" s="159"/>
      <c r="F6" s="103" t="s">
        <v>8</v>
      </c>
    </row>
    <row r="7" spans="1:6" ht="14.45" customHeight="1" x14ac:dyDescent="0.2">
      <c r="A7" s="216"/>
      <c r="B7" s="216"/>
      <c r="C7" s="159"/>
      <c r="D7" s="156" t="s">
        <v>135</v>
      </c>
      <c r="E7" s="159"/>
      <c r="F7" s="156" t="s">
        <v>135</v>
      </c>
    </row>
    <row r="8" spans="1:6" ht="21.75" customHeight="1" x14ac:dyDescent="0.2">
      <c r="A8" s="174" t="s">
        <v>232</v>
      </c>
      <c r="B8" s="174"/>
      <c r="C8" s="159"/>
      <c r="D8" s="152" t="s">
        <v>201</v>
      </c>
      <c r="E8" s="160"/>
      <c r="F8" s="152">
        <v>433418</v>
      </c>
    </row>
    <row r="9" spans="1:6" ht="21.75" customHeight="1" x14ac:dyDescent="0.2">
      <c r="A9" s="178" t="s">
        <v>204</v>
      </c>
      <c r="B9" s="178"/>
      <c r="C9" s="159"/>
      <c r="D9" s="149" t="s">
        <v>201</v>
      </c>
      <c r="E9" s="160"/>
      <c r="F9" s="149">
        <v>45880708</v>
      </c>
    </row>
    <row r="10" spans="1:6" ht="21.75" customHeight="1" x14ac:dyDescent="0.2">
      <c r="A10" s="216"/>
      <c r="B10" s="216"/>
      <c r="C10" s="159"/>
      <c r="D10" s="76" t="s">
        <v>201</v>
      </c>
      <c r="E10" s="160"/>
      <c r="F10" s="76">
        <v>46314126</v>
      </c>
    </row>
    <row r="11" spans="1:6" x14ac:dyDescent="0.2">
      <c r="A11" s="159"/>
      <c r="B11" s="159"/>
      <c r="C11" s="159"/>
      <c r="D11" s="159"/>
      <c r="E11" s="159"/>
      <c r="F11" s="159"/>
    </row>
    <row r="12" spans="1:6" x14ac:dyDescent="0.2">
      <c r="A12" s="159"/>
      <c r="B12" s="159"/>
      <c r="C12" s="159"/>
      <c r="D12" s="159"/>
      <c r="E12" s="159"/>
      <c r="F12" s="159"/>
    </row>
  </sheetData>
  <sheetProtection algorithmName="SHA-512" hashValue="qWfKUsTW5DHraU4/38CVwHoTH0VCfQtG5qKZANHmmSirck90zoLEp/GLK7kemS6eIsgamE6xQOVE9nhtx+OURg==" saltValue="9BkMqCxtj0HqaxGY5h9JYg==" spinCount="100000" sheet="1" objects="1" scenarios="1" selectLockedCells="1" autoFilter="0" selectUnlockedCells="1"/>
  <mergeCells count="8">
    <mergeCell ref="A8:B8"/>
    <mergeCell ref="A9:B9"/>
    <mergeCell ref="A10:B10"/>
    <mergeCell ref="A6:B7"/>
    <mergeCell ref="A1:F1"/>
    <mergeCell ref="A2:F2"/>
    <mergeCell ref="A3:F3"/>
    <mergeCell ref="B5:F5"/>
  </mergeCells>
  <pageMargins left="0.39" right="0.39" top="0.39" bottom="0.39" header="0" footer="0"/>
  <pageSetup paperSize="9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9" tint="0.39997558519241921"/>
  </sheetPr>
  <dimension ref="A1:H10"/>
  <sheetViews>
    <sheetView rightToLeft="1" view="pageBreakPreview" zoomScale="62" zoomScaleNormal="100" zoomScaleSheetLayoutView="62" workbookViewId="0">
      <selection activeCell="A45" sqref="A45"/>
    </sheetView>
  </sheetViews>
  <sheetFormatPr defaultColWidth="35.140625" defaultRowHeight="12.75" x14ac:dyDescent="0.2"/>
  <cols>
    <col min="1" max="1" width="14.85546875" style="109" bestFit="1" customWidth="1"/>
    <col min="2" max="2" width="13.140625" style="109" bestFit="1" customWidth="1"/>
    <col min="3" max="3" width="29.7109375" style="109" customWidth="1"/>
    <col min="4" max="4" width="11" style="109" customWidth="1"/>
    <col min="5" max="5" width="21.7109375" style="109" bestFit="1" customWidth="1"/>
    <col min="6" max="6" width="30.42578125" style="109" customWidth="1"/>
    <col min="7" max="7" width="11.42578125" style="109" customWidth="1"/>
    <col min="8" max="8" width="26.7109375" style="109" customWidth="1"/>
    <col min="9" max="16384" width="35.140625" style="109"/>
  </cols>
  <sheetData>
    <row r="1" spans="1:8" ht="21" x14ac:dyDescent="0.2">
      <c r="A1" s="217" t="str">
        <f>'[1]سود اوراق بهادار و سپرده بانکی'!A2:S2</f>
        <v>صندوق سرمایه‌گذاری تداوم اطمینان تمدن</v>
      </c>
      <c r="B1" s="217"/>
      <c r="C1" s="217"/>
      <c r="D1" s="217"/>
      <c r="E1" s="217"/>
      <c r="F1" s="217"/>
      <c r="G1" s="217"/>
      <c r="H1" s="217"/>
    </row>
    <row r="2" spans="1:8" ht="21" x14ac:dyDescent="0.2">
      <c r="A2" s="217" t="str">
        <f>'[1]سود اوراق بهادار و سپرده بانکی'!A3:S3</f>
        <v>صورت وضعیت درآمدها</v>
      </c>
      <c r="B2" s="217"/>
      <c r="C2" s="217"/>
      <c r="D2" s="217"/>
      <c r="E2" s="217"/>
      <c r="F2" s="217"/>
      <c r="G2" s="217"/>
      <c r="H2" s="217"/>
    </row>
    <row r="3" spans="1:8" ht="21" x14ac:dyDescent="0.2">
      <c r="A3" s="217" t="str">
        <f>'درآمد سرمایه گذاری در اوراق به'!A3:R3</f>
        <v>برای ماه منتهی به 1403/03/31</v>
      </c>
      <c r="B3" s="217"/>
      <c r="C3" s="217"/>
      <c r="D3" s="217"/>
      <c r="E3" s="217"/>
      <c r="F3" s="217"/>
      <c r="G3" s="217"/>
      <c r="H3" s="217"/>
    </row>
    <row r="5" spans="1:8" ht="21" x14ac:dyDescent="0.2">
      <c r="A5" s="218" t="s">
        <v>209</v>
      </c>
      <c r="B5" s="218"/>
      <c r="C5" s="218"/>
      <c r="D5" s="218"/>
      <c r="E5" s="218"/>
      <c r="F5" s="218"/>
      <c r="G5" s="218"/>
      <c r="H5" s="218"/>
    </row>
    <row r="6" spans="1:8" ht="13.5" thickBot="1" x14ac:dyDescent="0.25"/>
    <row r="7" spans="1:8" ht="42.75" thickBot="1" x14ac:dyDescent="0.25">
      <c r="A7" s="114" t="s">
        <v>210</v>
      </c>
      <c r="B7" s="115" t="s">
        <v>211</v>
      </c>
      <c r="C7" s="115" t="s">
        <v>212</v>
      </c>
      <c r="D7" s="115" t="s">
        <v>213</v>
      </c>
      <c r="E7" s="115" t="s">
        <v>214</v>
      </c>
      <c r="F7" s="115" t="s">
        <v>215</v>
      </c>
      <c r="G7" s="115" t="s">
        <v>220</v>
      </c>
      <c r="H7" s="116" t="s">
        <v>216</v>
      </c>
    </row>
    <row r="8" spans="1:8" ht="35.25" customHeight="1" thickBot="1" x14ac:dyDescent="0.25">
      <c r="A8" s="110" t="s">
        <v>217</v>
      </c>
      <c r="B8" s="111" t="s">
        <v>218</v>
      </c>
      <c r="C8" s="111" t="s">
        <v>82</v>
      </c>
      <c r="D8" s="111">
        <v>1500000</v>
      </c>
      <c r="E8" s="111">
        <f>D8*1000000</f>
        <v>1500000000000</v>
      </c>
      <c r="F8" s="111">
        <v>5669178072</v>
      </c>
      <c r="G8" s="112">
        <v>0.23</v>
      </c>
      <c r="H8" s="113" t="s">
        <v>219</v>
      </c>
    </row>
    <row r="10" spans="1:8" ht="18.75" x14ac:dyDescent="0.2">
      <c r="A10" s="219"/>
      <c r="B10" s="219"/>
      <c r="C10" s="219"/>
      <c r="D10" s="219"/>
      <c r="E10" s="219"/>
      <c r="F10" s="219"/>
      <c r="G10" s="219"/>
      <c r="H10" s="219"/>
    </row>
  </sheetData>
  <sheetProtection algorithmName="SHA-512" hashValue="3IvzB2+/2c6G2hVBn3t+pvboYTMoYbCv0ok+1NUZ3fbnX/5l79rlc1mshNKQ2ubuGLT1umNfeqWEV8YoQywfRw==" saltValue="nelF+PlB+Sr7qC3jxqArAg==" spinCount="100000" sheet="1" objects="1" scenarios="1" selectLockedCells="1" autoFilter="0" selectUnlockedCells="1"/>
  <mergeCells count="5">
    <mergeCell ref="A1:H1"/>
    <mergeCell ref="A2:H2"/>
    <mergeCell ref="A3:H3"/>
    <mergeCell ref="A5:H5"/>
    <mergeCell ref="A10:H10"/>
  </mergeCells>
  <pageMargins left="0.7" right="0.7" top="0.75" bottom="0.75" header="0.3" footer="0.3"/>
  <pageSetup paperSize="9" scale="46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9" tint="0.59999389629810485"/>
    <pageSetUpPr fitToPage="1"/>
  </sheetPr>
  <dimension ref="A1:S10"/>
  <sheetViews>
    <sheetView rightToLeft="1" view="pageBreakPreview" zoomScale="62" zoomScaleNormal="100" zoomScaleSheetLayoutView="62" workbookViewId="0">
      <selection activeCell="A45" sqref="A45"/>
    </sheetView>
  </sheetViews>
  <sheetFormatPr defaultRowHeight="14.25" x14ac:dyDescent="0.2"/>
  <cols>
    <col min="1" max="1" width="24.5703125" style="36" customWidth="1"/>
    <col min="2" max="2" width="1.28515625" style="36" customWidth="1"/>
    <col min="3" max="3" width="13.85546875" style="36" customWidth="1"/>
    <col min="4" max="4" width="1.28515625" style="36" customWidth="1"/>
    <col min="5" max="5" width="16.5703125" style="36" customWidth="1"/>
    <col min="6" max="6" width="1.28515625" style="36" customWidth="1"/>
    <col min="7" max="7" width="12.7109375" style="36" customWidth="1"/>
    <col min="8" max="8" width="1.140625" style="36" customWidth="1"/>
    <col min="9" max="9" width="12.85546875" style="36" customWidth="1"/>
    <col min="10" max="10" width="1.28515625" style="36" customWidth="1"/>
    <col min="11" max="11" width="10.42578125" style="36" customWidth="1"/>
    <col min="12" max="12" width="1.28515625" style="36" customWidth="1"/>
    <col min="13" max="13" width="12.5703125" style="36" customWidth="1"/>
    <col min="14" max="14" width="1.28515625" style="36" customWidth="1"/>
    <col min="15" max="15" width="13.7109375" style="36" bestFit="1" customWidth="1"/>
    <col min="16" max="16" width="0.7109375" style="36" customWidth="1"/>
    <col min="17" max="17" width="12.42578125" style="36" bestFit="1" customWidth="1"/>
    <col min="18" max="18" width="0.5703125" style="36" customWidth="1"/>
    <col min="19" max="19" width="13.42578125" style="36" customWidth="1"/>
    <col min="20" max="20" width="0.28515625" style="36" customWidth="1"/>
    <col min="21" max="16384" width="9.140625" style="36"/>
  </cols>
  <sheetData>
    <row r="1" spans="1:19" ht="29.1" customHeight="1" x14ac:dyDescent="0.2">
      <c r="A1" s="187" t="s">
        <v>0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  <c r="P1" s="187"/>
      <c r="Q1" s="187"/>
      <c r="R1" s="187"/>
      <c r="S1" s="187"/>
    </row>
    <row r="2" spans="1:19" ht="21.75" customHeight="1" x14ac:dyDescent="0.2">
      <c r="A2" s="187" t="s">
        <v>138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  <c r="P2" s="187"/>
      <c r="Q2" s="187"/>
      <c r="R2" s="187"/>
      <c r="S2" s="187"/>
    </row>
    <row r="3" spans="1:19" ht="21.75" customHeight="1" x14ac:dyDescent="0.2">
      <c r="A3" s="187" t="s">
        <v>2</v>
      </c>
      <c r="B3" s="187"/>
      <c r="C3" s="187"/>
      <c r="D3" s="187"/>
      <c r="E3" s="187"/>
      <c r="F3" s="187"/>
      <c r="G3" s="187"/>
      <c r="H3" s="187"/>
      <c r="I3" s="187"/>
      <c r="J3" s="187"/>
      <c r="K3" s="187"/>
      <c r="L3" s="187"/>
      <c r="M3" s="187"/>
      <c r="N3" s="187"/>
      <c r="O3" s="187"/>
      <c r="P3" s="187"/>
      <c r="Q3" s="187"/>
      <c r="R3" s="187"/>
      <c r="S3" s="187"/>
    </row>
    <row r="4" spans="1:19" ht="14.45" customHeight="1" x14ac:dyDescent="0.2"/>
    <row r="5" spans="1:19" ht="19.5" customHeight="1" x14ac:dyDescent="0.2">
      <c r="A5" s="220" t="s">
        <v>160</v>
      </c>
      <c r="B5" s="220"/>
      <c r="C5" s="220"/>
      <c r="D5" s="220"/>
      <c r="E5" s="220"/>
      <c r="F5" s="220"/>
      <c r="G5" s="220"/>
      <c r="H5" s="220"/>
      <c r="I5" s="220"/>
      <c r="J5" s="220"/>
      <c r="K5" s="220"/>
      <c r="L5" s="220"/>
      <c r="M5" s="220"/>
      <c r="N5" s="220"/>
      <c r="O5" s="220"/>
      <c r="P5" s="220"/>
      <c r="Q5" s="220"/>
      <c r="R5" s="220"/>
      <c r="S5" s="220"/>
    </row>
    <row r="6" spans="1:19" ht="18" customHeight="1" x14ac:dyDescent="0.2">
      <c r="A6" s="200" t="s">
        <v>31</v>
      </c>
      <c r="C6" s="200" t="s">
        <v>177</v>
      </c>
      <c r="D6" s="200"/>
      <c r="E6" s="200"/>
      <c r="F6" s="200"/>
      <c r="G6" s="200"/>
      <c r="I6" s="200" t="s">
        <v>157</v>
      </c>
      <c r="J6" s="200"/>
      <c r="K6" s="200"/>
      <c r="L6" s="200"/>
      <c r="M6" s="200"/>
      <c r="O6" s="200" t="s">
        <v>158</v>
      </c>
      <c r="P6" s="200"/>
      <c r="Q6" s="200"/>
      <c r="R6" s="200"/>
      <c r="S6" s="200"/>
    </row>
    <row r="7" spans="1:19" ht="42" customHeight="1" x14ac:dyDescent="0.2">
      <c r="A7" s="200"/>
      <c r="C7" s="99" t="s">
        <v>178</v>
      </c>
      <c r="D7" s="37"/>
      <c r="E7" s="99" t="s">
        <v>179</v>
      </c>
      <c r="F7" s="37"/>
      <c r="G7" s="99" t="s">
        <v>180</v>
      </c>
      <c r="I7" s="99" t="s">
        <v>181</v>
      </c>
      <c r="J7" s="37"/>
      <c r="K7" s="99" t="s">
        <v>182</v>
      </c>
      <c r="L7" s="37"/>
      <c r="M7" s="99" t="s">
        <v>183</v>
      </c>
      <c r="O7" s="99" t="s">
        <v>181</v>
      </c>
      <c r="P7" s="37"/>
      <c r="Q7" s="99" t="s">
        <v>182</v>
      </c>
      <c r="R7" s="37"/>
      <c r="S7" s="99" t="s">
        <v>183</v>
      </c>
    </row>
    <row r="8" spans="1:19" ht="24" customHeight="1" x14ac:dyDescent="0.2">
      <c r="A8" s="70" t="s">
        <v>205</v>
      </c>
      <c r="C8" s="60" t="s">
        <v>184</v>
      </c>
      <c r="D8" s="40"/>
      <c r="E8" s="41">
        <v>218115</v>
      </c>
      <c r="F8" s="40"/>
      <c r="G8" s="41">
        <v>3000</v>
      </c>
      <c r="H8" s="40"/>
      <c r="I8" s="41" t="s">
        <v>201</v>
      </c>
      <c r="J8" s="40"/>
      <c r="K8" s="41" t="s">
        <v>201</v>
      </c>
      <c r="L8" s="40"/>
      <c r="M8" s="41" t="s">
        <v>201</v>
      </c>
      <c r="N8" s="40"/>
      <c r="O8" s="41">
        <v>654345000</v>
      </c>
      <c r="P8" s="40"/>
      <c r="Q8" s="41">
        <v>0</v>
      </c>
      <c r="R8" s="40"/>
      <c r="S8" s="41">
        <v>654345000</v>
      </c>
    </row>
    <row r="9" spans="1:19" ht="24" customHeight="1" x14ac:dyDescent="0.2">
      <c r="A9" s="72" t="s">
        <v>163</v>
      </c>
      <c r="C9" s="62" t="s">
        <v>185</v>
      </c>
      <c r="D9" s="40"/>
      <c r="E9" s="45">
        <v>7000000</v>
      </c>
      <c r="F9" s="40"/>
      <c r="G9" s="45">
        <v>1600</v>
      </c>
      <c r="H9" s="40"/>
      <c r="I9" s="45" t="s">
        <v>201</v>
      </c>
      <c r="J9" s="40"/>
      <c r="K9" s="45" t="s">
        <v>201</v>
      </c>
      <c r="L9" s="40"/>
      <c r="M9" s="45" t="s">
        <v>201</v>
      </c>
      <c r="N9" s="40"/>
      <c r="O9" s="45">
        <v>11200000000</v>
      </c>
      <c r="P9" s="40"/>
      <c r="Q9" s="45">
        <v>1361251504</v>
      </c>
      <c r="R9" s="40"/>
      <c r="S9" s="45">
        <v>9838748496</v>
      </c>
    </row>
    <row r="10" spans="1:19" ht="25.5" customHeight="1" x14ac:dyDescent="0.25">
      <c r="A10" s="67"/>
      <c r="B10" s="57"/>
      <c r="C10" s="52"/>
      <c r="D10" s="51"/>
      <c r="E10" s="52">
        <f>SUM(E8:E9)</f>
        <v>7218115</v>
      </c>
      <c r="F10" s="51"/>
      <c r="G10" s="52">
        <f>SUM(G8:G9)</f>
        <v>4600</v>
      </c>
      <c r="H10" s="51"/>
      <c r="I10" s="52" t="s">
        <v>201</v>
      </c>
      <c r="J10" s="51"/>
      <c r="K10" s="52" t="s">
        <v>201</v>
      </c>
      <c r="L10" s="51"/>
      <c r="M10" s="52" t="s">
        <v>201</v>
      </c>
      <c r="N10" s="51"/>
      <c r="O10" s="52">
        <v>11854345000</v>
      </c>
      <c r="P10" s="51"/>
      <c r="Q10" s="52">
        <v>1361251504</v>
      </c>
      <c r="R10" s="51"/>
      <c r="S10" s="52">
        <v>10493093496</v>
      </c>
    </row>
  </sheetData>
  <sheetProtection algorithmName="SHA-512" hashValue="hwj00LGZctkpo4lSEQf1VyE0sRfXb1t4nz03E7gGorx/FaXPrWR/8cmH6fc8MS4sdVpcWx8JGJaQIg9DMryy1w==" saltValue="diN60heEShAzAoOL9CIQ7w==" spinCount="100000" sheet="1" objects="1" scenarios="1" selectLockedCells="1" autoFilter="0" selectUnlockedCells="1"/>
  <mergeCells count="8">
    <mergeCell ref="A1:S1"/>
    <mergeCell ref="A2:S2"/>
    <mergeCell ref="A3:S3"/>
    <mergeCell ref="A5:S5"/>
    <mergeCell ref="A6:A7"/>
    <mergeCell ref="C6:G6"/>
    <mergeCell ref="I6:M6"/>
    <mergeCell ref="O6:S6"/>
  </mergeCells>
  <pageMargins left="0.39" right="0.39" top="0.39" bottom="0.39" header="0" footer="0"/>
  <pageSetup paperSize="9" scale="92" fitToHeight="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9" tint="0.39997558519241921"/>
    <pageSetUpPr fitToPage="1"/>
  </sheetPr>
  <dimension ref="A1:U29"/>
  <sheetViews>
    <sheetView rightToLeft="1" view="pageBreakPreview" zoomScale="62" zoomScaleNormal="100" zoomScaleSheetLayoutView="62" workbookViewId="0">
      <selection activeCell="A45" sqref="A45"/>
    </sheetView>
  </sheetViews>
  <sheetFormatPr defaultRowHeight="14.25" x14ac:dyDescent="0.2"/>
  <cols>
    <col min="1" max="1" width="29.28515625" style="36" customWidth="1"/>
    <col min="2" max="2" width="1.28515625" style="36" customWidth="1"/>
    <col min="3" max="3" width="14.7109375" style="36" customWidth="1"/>
    <col min="4" max="4" width="1.28515625" style="36" customWidth="1"/>
    <col min="5" max="5" width="13.85546875" style="36" customWidth="1"/>
    <col min="6" max="6" width="0.28515625" style="36" customWidth="1"/>
    <col min="7" max="7" width="0.7109375" style="36" customWidth="1"/>
    <col min="8" max="8" width="13.5703125" style="36" customWidth="1"/>
    <col min="9" max="9" width="1.28515625" style="36" customWidth="1"/>
    <col min="10" max="10" width="16.5703125" style="36" bestFit="1" customWidth="1"/>
    <col min="11" max="11" width="1.28515625" style="36" customWidth="1"/>
    <col min="12" max="12" width="12.42578125" style="36" bestFit="1" customWidth="1"/>
    <col min="13" max="13" width="1.28515625" style="36" customWidth="1"/>
    <col min="14" max="14" width="16.5703125" style="36" bestFit="1" customWidth="1"/>
    <col min="15" max="15" width="1.28515625" style="36" customWidth="1"/>
    <col min="16" max="16" width="16.5703125" style="36" bestFit="1" customWidth="1"/>
    <col min="17" max="17" width="1.28515625" style="36" customWidth="1"/>
    <col min="18" max="18" width="12.42578125" style="36" bestFit="1" customWidth="1"/>
    <col min="19" max="19" width="0.42578125" style="36" customWidth="1"/>
    <col min="20" max="20" width="16.5703125" style="36" bestFit="1" customWidth="1"/>
    <col min="21" max="21" width="0.28515625" style="36" customWidth="1"/>
    <col min="22" max="16384" width="9.140625" style="36"/>
  </cols>
  <sheetData>
    <row r="1" spans="1:20" ht="29.1" customHeight="1" x14ac:dyDescent="0.2">
      <c r="A1" s="187" t="s">
        <v>0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  <c r="P1" s="187"/>
      <c r="Q1" s="187"/>
      <c r="R1" s="187"/>
      <c r="S1" s="187"/>
      <c r="T1" s="187"/>
    </row>
    <row r="2" spans="1:20" ht="21.75" customHeight="1" x14ac:dyDescent="0.2">
      <c r="A2" s="187" t="s">
        <v>138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  <c r="P2" s="187"/>
      <c r="Q2" s="187"/>
      <c r="R2" s="187"/>
      <c r="S2" s="187"/>
      <c r="T2" s="187"/>
    </row>
    <row r="3" spans="1:20" ht="21.75" customHeight="1" x14ac:dyDescent="0.2">
      <c r="A3" s="187" t="s">
        <v>2</v>
      </c>
      <c r="B3" s="187"/>
      <c r="C3" s="187"/>
      <c r="D3" s="187"/>
      <c r="E3" s="187"/>
      <c r="F3" s="187"/>
      <c r="G3" s="187"/>
      <c r="H3" s="187"/>
      <c r="I3" s="187"/>
      <c r="J3" s="187"/>
      <c r="K3" s="187"/>
      <c r="L3" s="187"/>
      <c r="M3" s="187"/>
      <c r="N3" s="187"/>
      <c r="O3" s="187"/>
      <c r="P3" s="187"/>
      <c r="Q3" s="187"/>
      <c r="R3" s="187"/>
      <c r="S3" s="187"/>
      <c r="T3" s="187"/>
    </row>
    <row r="4" spans="1:20" ht="14.45" customHeight="1" x14ac:dyDescent="0.2"/>
    <row r="5" spans="1:20" s="104" customFormat="1" ht="25.5" customHeight="1" x14ac:dyDescent="0.7">
      <c r="A5" s="220" t="s">
        <v>186</v>
      </c>
      <c r="B5" s="220"/>
      <c r="C5" s="220"/>
      <c r="D5" s="220"/>
      <c r="E5" s="220"/>
      <c r="F5" s="220"/>
      <c r="G5" s="220"/>
      <c r="H5" s="220"/>
      <c r="I5" s="220"/>
      <c r="J5" s="220"/>
      <c r="K5" s="220"/>
      <c r="L5" s="220"/>
      <c r="M5" s="220"/>
      <c r="N5" s="220"/>
      <c r="O5" s="220"/>
      <c r="P5" s="220"/>
      <c r="Q5" s="220"/>
      <c r="R5" s="220"/>
      <c r="S5" s="220"/>
      <c r="T5" s="220"/>
    </row>
    <row r="6" spans="1:20" ht="18.75" customHeight="1" x14ac:dyDescent="0.2">
      <c r="A6" s="200" t="s">
        <v>141</v>
      </c>
      <c r="J6" s="200" t="s">
        <v>157</v>
      </c>
      <c r="K6" s="200"/>
      <c r="L6" s="200"/>
      <c r="M6" s="200"/>
      <c r="N6" s="200"/>
      <c r="P6" s="200" t="s">
        <v>158</v>
      </c>
      <c r="Q6" s="200"/>
      <c r="R6" s="200"/>
      <c r="S6" s="200"/>
      <c r="T6" s="200"/>
    </row>
    <row r="7" spans="1:20" ht="36.75" customHeight="1" x14ac:dyDescent="0.2">
      <c r="A7" s="200"/>
      <c r="C7" s="83" t="s">
        <v>187</v>
      </c>
      <c r="E7" s="221" t="s">
        <v>68</v>
      </c>
      <c r="F7" s="221"/>
      <c r="H7" s="83" t="s">
        <v>188</v>
      </c>
      <c r="J7" s="99" t="s">
        <v>189</v>
      </c>
      <c r="K7" s="37"/>
      <c r="L7" s="99" t="s">
        <v>182</v>
      </c>
      <c r="M7" s="37"/>
      <c r="N7" s="99" t="s">
        <v>190</v>
      </c>
      <c r="P7" s="99" t="s">
        <v>189</v>
      </c>
      <c r="Q7" s="37"/>
      <c r="R7" s="99" t="s">
        <v>182</v>
      </c>
      <c r="S7" s="37"/>
      <c r="T7" s="99" t="s">
        <v>190</v>
      </c>
    </row>
    <row r="8" spans="1:20" ht="21.75" customHeight="1" x14ac:dyDescent="0.2">
      <c r="A8" s="70" t="s">
        <v>91</v>
      </c>
      <c r="C8" s="48" t="s">
        <v>201</v>
      </c>
      <c r="D8" s="40"/>
      <c r="E8" s="60" t="s">
        <v>93</v>
      </c>
      <c r="F8" s="48"/>
      <c r="G8" s="40"/>
      <c r="H8" s="41">
        <v>23</v>
      </c>
      <c r="I8" s="40"/>
      <c r="J8" s="41">
        <v>9448224044</v>
      </c>
      <c r="K8" s="40"/>
      <c r="L8" s="41" t="s">
        <v>201</v>
      </c>
      <c r="M8" s="40"/>
      <c r="N8" s="41">
        <v>9448224044</v>
      </c>
      <c r="O8" s="40"/>
      <c r="P8" s="41">
        <v>11529456968</v>
      </c>
      <c r="Q8" s="40"/>
      <c r="R8" s="41" t="s">
        <v>201</v>
      </c>
      <c r="S8" s="40"/>
      <c r="T8" s="41">
        <v>11529456968</v>
      </c>
    </row>
    <row r="9" spans="1:20" ht="21.75" customHeight="1" x14ac:dyDescent="0.2">
      <c r="A9" s="71" t="s">
        <v>94</v>
      </c>
      <c r="C9" s="40" t="s">
        <v>201</v>
      </c>
      <c r="D9" s="40"/>
      <c r="E9" s="61" t="s">
        <v>96</v>
      </c>
      <c r="F9" s="40"/>
      <c r="G9" s="40"/>
      <c r="H9" s="43">
        <v>23</v>
      </c>
      <c r="I9" s="40"/>
      <c r="J9" s="43">
        <v>9962467</v>
      </c>
      <c r="K9" s="40"/>
      <c r="L9" s="43" t="s">
        <v>201</v>
      </c>
      <c r="M9" s="40"/>
      <c r="N9" s="43">
        <v>9962467</v>
      </c>
      <c r="O9" s="40"/>
      <c r="P9" s="43">
        <v>6669718800</v>
      </c>
      <c r="Q9" s="40"/>
      <c r="R9" s="43" t="s">
        <v>201</v>
      </c>
      <c r="S9" s="40"/>
      <c r="T9" s="43">
        <v>6669718800</v>
      </c>
    </row>
    <row r="10" spans="1:20" ht="21.75" customHeight="1" x14ac:dyDescent="0.2">
      <c r="A10" s="71" t="s">
        <v>82</v>
      </c>
      <c r="C10" s="40" t="s">
        <v>201</v>
      </c>
      <c r="D10" s="40"/>
      <c r="E10" s="61" t="s">
        <v>84</v>
      </c>
      <c r="F10" s="40"/>
      <c r="G10" s="40"/>
      <c r="H10" s="43">
        <v>23</v>
      </c>
      <c r="I10" s="40"/>
      <c r="J10" s="43">
        <v>33871746565</v>
      </c>
      <c r="K10" s="40"/>
      <c r="L10" s="43" t="s">
        <v>201</v>
      </c>
      <c r="M10" s="40"/>
      <c r="N10" s="43">
        <v>33871746565</v>
      </c>
      <c r="O10" s="40"/>
      <c r="P10" s="43">
        <v>151468767109</v>
      </c>
      <c r="Q10" s="40"/>
      <c r="R10" s="43" t="s">
        <v>201</v>
      </c>
      <c r="S10" s="40"/>
      <c r="T10" s="43">
        <v>151468767109</v>
      </c>
    </row>
    <row r="11" spans="1:20" ht="21.75" customHeight="1" x14ac:dyDescent="0.2">
      <c r="A11" s="71" t="s">
        <v>85</v>
      </c>
      <c r="C11" s="40" t="s">
        <v>201</v>
      </c>
      <c r="D11" s="40"/>
      <c r="E11" s="61" t="s">
        <v>87</v>
      </c>
      <c r="F11" s="40"/>
      <c r="G11" s="40"/>
      <c r="H11" s="43">
        <v>20.5</v>
      </c>
      <c r="I11" s="40"/>
      <c r="J11" s="43">
        <v>38004446484</v>
      </c>
      <c r="K11" s="40"/>
      <c r="L11" s="43" t="s">
        <v>201</v>
      </c>
      <c r="M11" s="40"/>
      <c r="N11" s="43">
        <v>38004446484</v>
      </c>
      <c r="O11" s="40"/>
      <c r="P11" s="43">
        <v>142191340431</v>
      </c>
      <c r="Q11" s="40"/>
      <c r="R11" s="43" t="s">
        <v>201</v>
      </c>
      <c r="S11" s="40"/>
      <c r="T11" s="43">
        <v>142191340431</v>
      </c>
    </row>
    <row r="12" spans="1:20" ht="21.75" customHeight="1" x14ac:dyDescent="0.2">
      <c r="A12" s="71" t="s">
        <v>103</v>
      </c>
      <c r="C12" s="40" t="s">
        <v>201</v>
      </c>
      <c r="D12" s="40"/>
      <c r="E12" s="61" t="s">
        <v>105</v>
      </c>
      <c r="F12" s="40"/>
      <c r="G12" s="40"/>
      <c r="H12" s="43">
        <v>18</v>
      </c>
      <c r="I12" s="40"/>
      <c r="J12" s="43">
        <v>312034648</v>
      </c>
      <c r="K12" s="40"/>
      <c r="L12" s="43" t="s">
        <v>201</v>
      </c>
      <c r="M12" s="40"/>
      <c r="N12" s="43">
        <v>312034648</v>
      </c>
      <c r="O12" s="40"/>
      <c r="P12" s="43">
        <v>1209118436</v>
      </c>
      <c r="Q12" s="40"/>
      <c r="R12" s="43" t="s">
        <v>201</v>
      </c>
      <c r="S12" s="40"/>
      <c r="T12" s="43">
        <v>1209118436</v>
      </c>
    </row>
    <row r="13" spans="1:20" ht="21.75" customHeight="1" x14ac:dyDescent="0.2">
      <c r="A13" s="71" t="s">
        <v>88</v>
      </c>
      <c r="C13" s="40" t="s">
        <v>201</v>
      </c>
      <c r="D13" s="40"/>
      <c r="E13" s="61" t="s">
        <v>90</v>
      </c>
      <c r="F13" s="40"/>
      <c r="G13" s="40"/>
      <c r="H13" s="43">
        <v>17</v>
      </c>
      <c r="I13" s="40"/>
      <c r="J13" s="43">
        <v>3130831269</v>
      </c>
      <c r="K13" s="40"/>
      <c r="L13" s="43" t="s">
        <v>201</v>
      </c>
      <c r="M13" s="40"/>
      <c r="N13" s="43">
        <v>3130831269</v>
      </c>
      <c r="O13" s="40"/>
      <c r="P13" s="43">
        <v>10719757109</v>
      </c>
      <c r="Q13" s="40"/>
      <c r="R13" s="43" t="s">
        <v>201</v>
      </c>
      <c r="S13" s="40"/>
      <c r="T13" s="43">
        <v>10719757109</v>
      </c>
    </row>
    <row r="14" spans="1:20" ht="21.75" customHeight="1" x14ac:dyDescent="0.2">
      <c r="A14" s="71" t="s">
        <v>100</v>
      </c>
      <c r="C14" s="40" t="s">
        <v>201</v>
      </c>
      <c r="D14" s="40"/>
      <c r="E14" s="61" t="s">
        <v>102</v>
      </c>
      <c r="F14" s="40"/>
      <c r="G14" s="40"/>
      <c r="H14" s="43">
        <v>18</v>
      </c>
      <c r="I14" s="40"/>
      <c r="J14" s="43">
        <v>15249715</v>
      </c>
      <c r="K14" s="40"/>
      <c r="L14" s="43" t="s">
        <v>201</v>
      </c>
      <c r="M14" s="40"/>
      <c r="N14" s="43">
        <v>15249715</v>
      </c>
      <c r="O14" s="40"/>
      <c r="P14" s="43">
        <v>61472726</v>
      </c>
      <c r="Q14" s="40"/>
      <c r="R14" s="43" t="s">
        <v>201</v>
      </c>
      <c r="S14" s="40"/>
      <c r="T14" s="43">
        <v>61472726</v>
      </c>
    </row>
    <row r="15" spans="1:20" ht="21.75" customHeight="1" x14ac:dyDescent="0.2">
      <c r="A15" s="150" t="s">
        <v>97</v>
      </c>
      <c r="C15" s="40" t="s">
        <v>201</v>
      </c>
      <c r="D15" s="40"/>
      <c r="E15" s="61" t="s">
        <v>99</v>
      </c>
      <c r="F15" s="40"/>
      <c r="G15" s="40"/>
      <c r="H15" s="43">
        <v>18</v>
      </c>
      <c r="I15" s="40"/>
      <c r="J15" s="43">
        <v>52615458436</v>
      </c>
      <c r="K15" s="40"/>
      <c r="L15" s="43" t="s">
        <v>201</v>
      </c>
      <c r="M15" s="40"/>
      <c r="N15" s="43">
        <v>52615458436</v>
      </c>
      <c r="O15" s="40"/>
      <c r="P15" s="43">
        <v>55954932499</v>
      </c>
      <c r="Q15" s="40"/>
      <c r="R15" s="43" t="s">
        <v>201</v>
      </c>
      <c r="S15" s="40"/>
      <c r="T15" s="43">
        <v>55954932499</v>
      </c>
    </row>
    <row r="16" spans="1:20" ht="21.75" customHeight="1" x14ac:dyDescent="0.2">
      <c r="A16" s="150" t="s">
        <v>79</v>
      </c>
      <c r="C16" s="40" t="s">
        <v>201</v>
      </c>
      <c r="D16" s="40"/>
      <c r="E16" s="61" t="s">
        <v>81</v>
      </c>
      <c r="F16" s="40"/>
      <c r="G16" s="40"/>
      <c r="H16" s="43">
        <v>18</v>
      </c>
      <c r="I16" s="40"/>
      <c r="J16" s="43">
        <v>41108539281</v>
      </c>
      <c r="K16" s="40"/>
      <c r="L16" s="43" t="s">
        <v>201</v>
      </c>
      <c r="M16" s="40"/>
      <c r="N16" s="43">
        <v>41108539281</v>
      </c>
      <c r="O16" s="40"/>
      <c r="P16" s="43">
        <v>143752251763</v>
      </c>
      <c r="Q16" s="40"/>
      <c r="R16" s="43" t="s">
        <v>201</v>
      </c>
      <c r="S16" s="40"/>
      <c r="T16" s="43">
        <v>143752251763</v>
      </c>
    </row>
    <row r="17" spans="1:21" ht="21.75" customHeight="1" x14ac:dyDescent="0.2">
      <c r="A17" s="151" t="s">
        <v>77</v>
      </c>
      <c r="C17" s="40" t="s">
        <v>201</v>
      </c>
      <c r="D17" s="40"/>
      <c r="E17" s="63" t="s">
        <v>39</v>
      </c>
      <c r="F17" s="40"/>
      <c r="G17" s="40"/>
      <c r="H17" s="49">
        <v>16</v>
      </c>
      <c r="I17" s="40"/>
      <c r="J17" s="134">
        <v>18921680849</v>
      </c>
      <c r="K17" s="40"/>
      <c r="L17" s="43" t="s">
        <v>201</v>
      </c>
      <c r="M17" s="40"/>
      <c r="N17" s="134">
        <v>18921680849</v>
      </c>
      <c r="O17" s="40"/>
      <c r="P17" s="134">
        <v>79223488406</v>
      </c>
      <c r="Q17" s="40"/>
      <c r="R17" s="43" t="s">
        <v>201</v>
      </c>
      <c r="S17" s="40"/>
      <c r="T17" s="134">
        <v>79223488406</v>
      </c>
    </row>
    <row r="18" spans="1:21" ht="21.75" customHeight="1" x14ac:dyDescent="0.45">
      <c r="A18" s="151" t="s">
        <v>233</v>
      </c>
      <c r="C18" s="63" t="s">
        <v>241</v>
      </c>
      <c r="D18" s="40"/>
      <c r="E18" s="106" t="s">
        <v>206</v>
      </c>
      <c r="F18" s="40"/>
      <c r="G18" s="40"/>
      <c r="H18" s="101">
        <v>5</v>
      </c>
      <c r="I18" s="40"/>
      <c r="J18" s="134">
        <v>2799799</v>
      </c>
      <c r="K18" s="40"/>
      <c r="L18" s="133" t="s">
        <v>201</v>
      </c>
      <c r="M18" s="40"/>
      <c r="N18" s="134">
        <v>2799799</v>
      </c>
      <c r="O18" s="40"/>
      <c r="P18" s="134">
        <v>2844684</v>
      </c>
      <c r="Q18" s="40"/>
      <c r="R18" s="133" t="s">
        <v>201</v>
      </c>
      <c r="S18" s="40"/>
      <c r="T18" s="134">
        <v>2844684</v>
      </c>
    </row>
    <row r="19" spans="1:21" ht="21.75" customHeight="1" x14ac:dyDescent="0.45">
      <c r="A19" s="150" t="s">
        <v>223</v>
      </c>
      <c r="C19" s="63" t="s">
        <v>242</v>
      </c>
      <c r="D19" s="40"/>
      <c r="E19" s="106" t="s">
        <v>206</v>
      </c>
      <c r="F19" s="40"/>
      <c r="G19" s="40"/>
      <c r="H19" s="101">
        <v>5</v>
      </c>
      <c r="I19" s="40"/>
      <c r="J19" s="134">
        <v>14426</v>
      </c>
      <c r="K19" s="40"/>
      <c r="L19" s="133" t="s">
        <v>201</v>
      </c>
      <c r="M19" s="40"/>
      <c r="N19" s="134">
        <v>14426</v>
      </c>
      <c r="O19" s="40"/>
      <c r="P19" s="134">
        <v>62681</v>
      </c>
      <c r="Q19" s="40"/>
      <c r="R19" s="133" t="s">
        <v>201</v>
      </c>
      <c r="S19" s="40"/>
      <c r="T19" s="134">
        <v>62681</v>
      </c>
    </row>
    <row r="20" spans="1:21" ht="21.75" customHeight="1" x14ac:dyDescent="0.45">
      <c r="A20" s="150" t="s">
        <v>236</v>
      </c>
      <c r="C20" s="63" t="s">
        <v>243</v>
      </c>
      <c r="D20" s="40"/>
      <c r="E20" s="106" t="s">
        <v>206</v>
      </c>
      <c r="F20" s="40"/>
      <c r="G20" s="40"/>
      <c r="H20" s="101">
        <v>5</v>
      </c>
      <c r="I20" s="40"/>
      <c r="J20" s="134" t="s">
        <v>201</v>
      </c>
      <c r="K20" s="40"/>
      <c r="L20" s="133" t="s">
        <v>201</v>
      </c>
      <c r="M20" s="40"/>
      <c r="N20" s="134" t="s">
        <v>201</v>
      </c>
      <c r="O20" s="40"/>
      <c r="P20" s="134">
        <v>207867</v>
      </c>
      <c r="Q20" s="40"/>
      <c r="R20" s="133" t="s">
        <v>201</v>
      </c>
      <c r="S20" s="40"/>
      <c r="T20" s="134">
        <v>207867</v>
      </c>
    </row>
    <row r="21" spans="1:21" ht="21.75" customHeight="1" x14ac:dyDescent="0.45">
      <c r="A21" s="150" t="s">
        <v>228</v>
      </c>
      <c r="C21" s="63" t="s">
        <v>244</v>
      </c>
      <c r="D21" s="40"/>
      <c r="E21" s="106" t="s">
        <v>206</v>
      </c>
      <c r="F21" s="40"/>
      <c r="G21" s="40"/>
      <c r="H21" s="101">
        <v>5</v>
      </c>
      <c r="I21" s="40"/>
      <c r="J21" s="134">
        <v>105510</v>
      </c>
      <c r="K21" s="40"/>
      <c r="L21" s="133" t="s">
        <v>201</v>
      </c>
      <c r="M21" s="40"/>
      <c r="N21" s="134">
        <v>105510</v>
      </c>
      <c r="O21" s="40"/>
      <c r="P21" s="134">
        <v>489006</v>
      </c>
      <c r="Q21" s="40"/>
      <c r="R21" s="133" t="s">
        <v>201</v>
      </c>
      <c r="S21" s="40"/>
      <c r="T21" s="134">
        <v>489006</v>
      </c>
    </row>
    <row r="22" spans="1:21" ht="21.75" customHeight="1" x14ac:dyDescent="0.45">
      <c r="A22" s="150" t="s">
        <v>239</v>
      </c>
      <c r="C22" s="63" t="s">
        <v>246</v>
      </c>
      <c r="D22" s="40"/>
      <c r="E22" s="106" t="s">
        <v>206</v>
      </c>
      <c r="F22" s="40"/>
      <c r="G22" s="40"/>
      <c r="H22" s="101">
        <v>5</v>
      </c>
      <c r="I22" s="40"/>
      <c r="J22" s="134">
        <v>3430</v>
      </c>
      <c r="K22" s="40"/>
      <c r="L22" s="133" t="s">
        <v>201</v>
      </c>
      <c r="M22" s="40"/>
      <c r="N22" s="134">
        <v>3430</v>
      </c>
      <c r="O22" s="40"/>
      <c r="P22" s="134">
        <v>6769</v>
      </c>
      <c r="Q22" s="40"/>
      <c r="R22" s="133" t="s">
        <v>201</v>
      </c>
      <c r="S22" s="40"/>
      <c r="T22" s="134">
        <v>6769</v>
      </c>
    </row>
    <row r="23" spans="1:21" ht="21.75" customHeight="1" x14ac:dyDescent="0.45">
      <c r="A23" s="150" t="s">
        <v>240</v>
      </c>
      <c r="C23" s="63" t="s">
        <v>245</v>
      </c>
      <c r="D23" s="40"/>
      <c r="E23" s="106" t="s">
        <v>206</v>
      </c>
      <c r="F23" s="40"/>
      <c r="G23" s="40"/>
      <c r="H23" s="101">
        <v>5</v>
      </c>
      <c r="I23" s="40"/>
      <c r="J23" s="134">
        <v>6240</v>
      </c>
      <c r="K23" s="40"/>
      <c r="L23" s="133" t="s">
        <v>201</v>
      </c>
      <c r="M23" s="40"/>
      <c r="N23" s="134">
        <v>6240</v>
      </c>
      <c r="O23" s="40"/>
      <c r="P23" s="134">
        <v>30346</v>
      </c>
      <c r="Q23" s="40"/>
      <c r="R23" s="133" t="s">
        <v>201</v>
      </c>
      <c r="S23" s="40"/>
      <c r="T23" s="134">
        <v>30346</v>
      </c>
    </row>
    <row r="24" spans="1:21" ht="21.75" customHeight="1" x14ac:dyDescent="0.45">
      <c r="A24" s="150" t="s">
        <v>238</v>
      </c>
      <c r="C24" s="63" t="s">
        <v>246</v>
      </c>
      <c r="D24" s="40"/>
      <c r="E24" s="106" t="s">
        <v>207</v>
      </c>
      <c r="F24" s="40"/>
      <c r="G24" s="40"/>
      <c r="H24" s="101">
        <v>22.5</v>
      </c>
      <c r="I24" s="40"/>
      <c r="J24" s="134">
        <v>60109316</v>
      </c>
      <c r="K24" s="40"/>
      <c r="L24" s="133" t="s">
        <v>201</v>
      </c>
      <c r="M24" s="40"/>
      <c r="N24" s="134">
        <v>60109316</v>
      </c>
      <c r="O24" s="40"/>
      <c r="P24" s="134">
        <v>6393442624</v>
      </c>
      <c r="Q24" s="40"/>
      <c r="R24" s="133" t="s">
        <v>201</v>
      </c>
      <c r="S24" s="40"/>
      <c r="T24" s="134">
        <v>6393442624</v>
      </c>
    </row>
    <row r="25" spans="1:21" ht="21.75" customHeight="1" x14ac:dyDescent="0.45">
      <c r="A25" s="150" t="s">
        <v>237</v>
      </c>
      <c r="C25" s="63" t="s">
        <v>247</v>
      </c>
      <c r="D25" s="40"/>
      <c r="E25" s="106" t="s">
        <v>208</v>
      </c>
      <c r="F25" s="40"/>
      <c r="G25" s="40"/>
      <c r="H25" s="101">
        <v>22.5</v>
      </c>
      <c r="I25" s="40"/>
      <c r="J25" s="134">
        <v>2456284132</v>
      </c>
      <c r="K25" s="40"/>
      <c r="L25" s="133" t="s">
        <v>201</v>
      </c>
      <c r="M25" s="40"/>
      <c r="N25" s="134">
        <v>2456284132</v>
      </c>
      <c r="O25" s="40"/>
      <c r="P25" s="134">
        <v>4674863348</v>
      </c>
      <c r="Q25" s="40"/>
      <c r="R25" s="133">
        <v>5261166</v>
      </c>
      <c r="S25" s="40"/>
      <c r="T25" s="134">
        <v>4669602182</v>
      </c>
    </row>
    <row r="26" spans="1:21" ht="21.75" customHeight="1" x14ac:dyDescent="0.45">
      <c r="A26" s="151" t="s">
        <v>234</v>
      </c>
      <c r="C26" s="106" t="s">
        <v>248</v>
      </c>
      <c r="D26" s="106"/>
      <c r="E26" s="106" t="s">
        <v>248</v>
      </c>
      <c r="F26" s="40"/>
      <c r="G26" s="40"/>
      <c r="H26" s="101">
        <v>22.5</v>
      </c>
      <c r="I26" s="40"/>
      <c r="J26" s="154">
        <v>38744755884</v>
      </c>
      <c r="K26" s="154">
        <v>0</v>
      </c>
      <c r="L26" s="154">
        <v>133768094</v>
      </c>
      <c r="M26" s="154">
        <v>0</v>
      </c>
      <c r="N26" s="154">
        <v>38610987790</v>
      </c>
      <c r="O26" s="154">
        <v>0</v>
      </c>
      <c r="P26" s="154">
        <v>107188826886</v>
      </c>
      <c r="Q26" s="154">
        <v>0</v>
      </c>
      <c r="R26" s="154">
        <v>265629520</v>
      </c>
      <c r="S26" s="154">
        <v>0</v>
      </c>
      <c r="T26" s="154">
        <v>106923197366</v>
      </c>
    </row>
    <row r="27" spans="1:21" ht="21.75" customHeight="1" x14ac:dyDescent="0.45">
      <c r="A27" s="150" t="s">
        <v>235</v>
      </c>
      <c r="C27" s="63" t="s">
        <v>248</v>
      </c>
      <c r="D27" s="40"/>
      <c r="E27" s="106" t="s">
        <v>248</v>
      </c>
      <c r="F27" s="40"/>
      <c r="G27" s="40"/>
      <c r="H27" s="101">
        <v>22.5</v>
      </c>
      <c r="I27" s="40"/>
      <c r="J27" s="154">
        <v>13302879866</v>
      </c>
      <c r="K27" s="154">
        <v>0</v>
      </c>
      <c r="L27" s="154">
        <v>979567</v>
      </c>
      <c r="M27" s="154">
        <v>0</v>
      </c>
      <c r="N27" s="154">
        <v>13301900299</v>
      </c>
      <c r="O27" s="154">
        <v>0</v>
      </c>
      <c r="P27" s="154">
        <v>124843043708</v>
      </c>
      <c r="Q27" s="154">
        <v>0</v>
      </c>
      <c r="R27" s="154">
        <v>979567</v>
      </c>
      <c r="S27" s="154">
        <v>0</v>
      </c>
      <c r="T27" s="154">
        <v>124842064141</v>
      </c>
      <c r="U27" s="154">
        <v>0</v>
      </c>
    </row>
    <row r="28" spans="1:21" ht="21.75" customHeight="1" thickBot="1" x14ac:dyDescent="0.3">
      <c r="A28" s="153"/>
      <c r="B28" s="57"/>
      <c r="C28" s="53"/>
      <c r="D28" s="65"/>
      <c r="E28" s="53"/>
      <c r="F28" s="65"/>
      <c r="G28" s="65"/>
      <c r="H28" s="53"/>
      <c r="I28" s="51"/>
      <c r="J28" s="52">
        <f>SUM(J8:J27)</f>
        <v>252005132361</v>
      </c>
      <c r="K28" s="51"/>
      <c r="L28" s="52">
        <f>SUM(L8:L27)</f>
        <v>134747661</v>
      </c>
      <c r="M28" s="51"/>
      <c r="N28" s="52">
        <f>SUM(N8:N27)</f>
        <v>251870384700</v>
      </c>
      <c r="O28" s="51"/>
      <c r="P28" s="52">
        <f>SUM(P8:P27)</f>
        <v>845884122166</v>
      </c>
      <c r="Q28" s="51"/>
      <c r="R28" s="52">
        <f>SUM(R8:R27)</f>
        <v>271870253</v>
      </c>
      <c r="S28" s="51"/>
      <c r="T28" s="52">
        <f>SUM(T8:T27)</f>
        <v>845612251913</v>
      </c>
    </row>
    <row r="29" spans="1:21" x14ac:dyDescent="0.2">
      <c r="A29" s="127"/>
    </row>
  </sheetData>
  <sheetProtection algorithmName="SHA-512" hashValue="uqdeO3cCdTrDVKYqogN008Umqpg/bUfriMgYHGkpciSScxwaqWZ4UD7T77UGQyvprV8hYNLpkG6e4mSPUTITaw==" saltValue="h2FnOy8kw0ZRLf9+9J6How==" spinCount="100000" sheet="1" objects="1" scenarios="1" selectLockedCells="1" autoFilter="0" selectUnlockedCells="1"/>
  <mergeCells count="8">
    <mergeCell ref="A1:T1"/>
    <mergeCell ref="A2:T2"/>
    <mergeCell ref="A3:T3"/>
    <mergeCell ref="A5:T5"/>
    <mergeCell ref="A6:A7"/>
    <mergeCell ref="J6:N6"/>
    <mergeCell ref="P6:T6"/>
    <mergeCell ref="E7:F7"/>
  </mergeCells>
  <pageMargins left="0.39" right="0.39" top="0.39" bottom="0.39" header="0" footer="0"/>
  <pageSetup paperSize="9" scale="82" fitToHeight="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9" tint="0.39997558519241921"/>
    <pageSetUpPr fitToPage="1"/>
  </sheetPr>
  <dimension ref="A1:T17"/>
  <sheetViews>
    <sheetView rightToLeft="1" view="pageBreakPreview" zoomScale="62" zoomScaleNormal="100" zoomScaleSheetLayoutView="62" workbookViewId="0">
      <selection activeCell="A45" sqref="A45"/>
    </sheetView>
  </sheetViews>
  <sheetFormatPr defaultRowHeight="14.25" x14ac:dyDescent="0.2"/>
  <cols>
    <col min="1" max="1" width="18.85546875" style="36" customWidth="1"/>
    <col min="2" max="2" width="1.28515625" style="36" customWidth="1"/>
    <col min="3" max="3" width="0.28515625" style="36" customWidth="1"/>
    <col min="4" max="4" width="14.85546875" style="36" bestFit="1" customWidth="1"/>
    <col min="5" max="5" width="1.28515625" style="36" customWidth="1"/>
    <col min="6" max="6" width="11.5703125" style="36" bestFit="1" customWidth="1"/>
    <col min="7" max="7" width="1.28515625" style="36" customWidth="1"/>
    <col min="8" max="8" width="15.5703125" style="36" customWidth="1"/>
    <col min="9" max="9" width="1.28515625" style="36" customWidth="1"/>
    <col min="10" max="10" width="14.85546875" style="36" bestFit="1" customWidth="1"/>
    <col min="11" max="11" width="1.28515625" style="36" customWidth="1"/>
    <col min="12" max="12" width="11.7109375" style="36" bestFit="1" customWidth="1"/>
    <col min="13" max="13" width="1.28515625" style="36" customWidth="1"/>
    <col min="14" max="14" width="15.5703125" style="36" customWidth="1"/>
    <col min="15" max="15" width="0.28515625" style="36" customWidth="1"/>
    <col min="16" max="17" width="9.140625" style="36"/>
    <col min="18" max="18" width="11.140625" style="36" bestFit="1" customWidth="1"/>
    <col min="19" max="20" width="16.5703125" style="36" bestFit="1" customWidth="1"/>
    <col min="21" max="16384" width="9.140625" style="36"/>
  </cols>
  <sheetData>
    <row r="1" spans="1:20" ht="29.1" customHeight="1" x14ac:dyDescent="0.2">
      <c r="A1" s="187" t="s">
        <v>0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</row>
    <row r="2" spans="1:20" ht="21.75" customHeight="1" x14ac:dyDescent="0.2">
      <c r="A2" s="187" t="s">
        <v>138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</row>
    <row r="3" spans="1:20" ht="21.75" customHeight="1" x14ac:dyDescent="0.2">
      <c r="A3" s="187" t="s">
        <v>2</v>
      </c>
      <c r="B3" s="187"/>
      <c r="C3" s="187"/>
      <c r="D3" s="187"/>
      <c r="E3" s="187"/>
      <c r="F3" s="187"/>
      <c r="G3" s="187"/>
      <c r="H3" s="187"/>
      <c r="I3" s="187"/>
      <c r="J3" s="187"/>
      <c r="K3" s="187"/>
      <c r="L3" s="187"/>
      <c r="M3" s="187"/>
      <c r="N3" s="187"/>
    </row>
    <row r="4" spans="1:20" ht="14.45" customHeight="1" x14ac:dyDescent="0.2">
      <c r="S4" s="120"/>
      <c r="T4" s="157"/>
    </row>
    <row r="5" spans="1:20" ht="21.75" customHeight="1" x14ac:dyDescent="0.2">
      <c r="A5" s="199" t="s">
        <v>191</v>
      </c>
      <c r="B5" s="199"/>
      <c r="C5" s="199"/>
      <c r="D5" s="199"/>
      <c r="E5" s="199"/>
      <c r="F5" s="199"/>
      <c r="G5" s="199"/>
      <c r="H5" s="199"/>
      <c r="I5" s="199"/>
      <c r="J5" s="199"/>
      <c r="K5" s="199"/>
      <c r="L5" s="199"/>
      <c r="M5" s="199"/>
      <c r="N5" s="199"/>
      <c r="T5" s="120"/>
    </row>
    <row r="6" spans="1:20" ht="14.45" customHeight="1" x14ac:dyDescent="0.2">
      <c r="A6" s="200" t="s">
        <v>141</v>
      </c>
      <c r="C6" s="198"/>
      <c r="D6" s="198"/>
      <c r="E6" s="198"/>
      <c r="F6" s="198"/>
      <c r="G6" s="198"/>
      <c r="H6" s="198"/>
      <c r="J6" s="200" t="s">
        <v>158</v>
      </c>
      <c r="K6" s="200"/>
      <c r="L6" s="200"/>
      <c r="M6" s="200"/>
      <c r="N6" s="200"/>
      <c r="S6" s="120"/>
    </row>
    <row r="7" spans="1:20" ht="29.1" customHeight="1" x14ac:dyDescent="0.2">
      <c r="A7" s="200"/>
      <c r="C7" s="105"/>
      <c r="D7" s="105" t="s">
        <v>189</v>
      </c>
      <c r="E7" s="59"/>
      <c r="F7" s="105" t="s">
        <v>182</v>
      </c>
      <c r="G7" s="59"/>
      <c r="H7" s="105" t="s">
        <v>190</v>
      </c>
      <c r="J7" s="99" t="s">
        <v>189</v>
      </c>
      <c r="K7" s="37"/>
      <c r="L7" s="99" t="s">
        <v>182</v>
      </c>
      <c r="M7" s="37"/>
      <c r="N7" s="99" t="s">
        <v>190</v>
      </c>
      <c r="S7" s="120"/>
    </row>
    <row r="8" spans="1:20" ht="21.75" customHeight="1" x14ac:dyDescent="0.2">
      <c r="A8" s="148" t="s">
        <v>233</v>
      </c>
      <c r="D8" s="41">
        <v>13306679665</v>
      </c>
      <c r="E8" s="40"/>
      <c r="F8" s="41">
        <v>979567</v>
      </c>
      <c r="G8" s="40"/>
      <c r="H8" s="41">
        <v>13304700098</v>
      </c>
      <c r="I8" s="40"/>
      <c r="J8" s="41">
        <v>124845888392</v>
      </c>
      <c r="K8" s="40"/>
      <c r="L8" s="41">
        <f>F8</f>
        <v>979567</v>
      </c>
      <c r="M8" s="40"/>
      <c r="N8" s="41">
        <v>124844908825</v>
      </c>
    </row>
    <row r="9" spans="1:20" ht="21.75" customHeight="1" x14ac:dyDescent="0.2">
      <c r="A9" s="150" t="s">
        <v>223</v>
      </c>
      <c r="D9" s="133">
        <v>14426</v>
      </c>
      <c r="E9" s="40"/>
      <c r="F9" s="43" t="s">
        <v>201</v>
      </c>
      <c r="G9" s="40"/>
      <c r="H9" s="133">
        <v>14426</v>
      </c>
      <c r="I9" s="40"/>
      <c r="J9" s="133">
        <v>62681</v>
      </c>
      <c r="K9" s="40"/>
      <c r="L9" s="43" t="s">
        <v>201</v>
      </c>
      <c r="M9" s="40"/>
      <c r="N9" s="133">
        <v>62681</v>
      </c>
      <c r="S9" s="120"/>
    </row>
    <row r="10" spans="1:20" ht="21.75" customHeight="1" x14ac:dyDescent="0.2">
      <c r="A10" s="150" t="s">
        <v>228</v>
      </c>
      <c r="D10" s="43">
        <v>2456389642</v>
      </c>
      <c r="E10" s="40"/>
      <c r="F10" s="43" t="s">
        <v>201</v>
      </c>
      <c r="G10" s="40"/>
      <c r="H10" s="43">
        <v>2456389642</v>
      </c>
      <c r="I10" s="40"/>
      <c r="J10" s="43">
        <v>4675352354</v>
      </c>
      <c r="K10" s="40"/>
      <c r="L10" s="43">
        <v>5261166</v>
      </c>
      <c r="M10" s="40"/>
      <c r="N10" s="43">
        <v>4670091188</v>
      </c>
    </row>
    <row r="11" spans="1:20" ht="21.75" customHeight="1" x14ac:dyDescent="0.2">
      <c r="A11" s="150" t="s">
        <v>240</v>
      </c>
      <c r="D11" s="133">
        <v>6240</v>
      </c>
      <c r="E11" s="40"/>
      <c r="F11" s="43" t="s">
        <v>201</v>
      </c>
      <c r="G11" s="40"/>
      <c r="H11" s="133">
        <v>6240</v>
      </c>
      <c r="I11" s="40"/>
      <c r="J11" s="133">
        <v>30346</v>
      </c>
      <c r="K11" s="40"/>
      <c r="L11" s="43" t="s">
        <v>201</v>
      </c>
      <c r="M11" s="40"/>
      <c r="N11" s="43">
        <v>30346</v>
      </c>
    </row>
    <row r="12" spans="1:20" ht="21.75" customHeight="1" x14ac:dyDescent="0.2">
      <c r="A12" s="150" t="s">
        <v>239</v>
      </c>
      <c r="D12" s="43">
        <v>60112746</v>
      </c>
      <c r="E12" s="40"/>
      <c r="F12" s="43" t="s">
        <v>201</v>
      </c>
      <c r="G12" s="40"/>
      <c r="H12" s="43">
        <v>60112746</v>
      </c>
      <c r="I12" s="40"/>
      <c r="J12" s="43">
        <v>6393449393</v>
      </c>
      <c r="K12" s="40"/>
      <c r="L12" s="43" t="s">
        <v>201</v>
      </c>
      <c r="M12" s="40"/>
      <c r="N12" s="43">
        <v>6393449393</v>
      </c>
    </row>
    <row r="13" spans="1:20" ht="21.75" customHeight="1" x14ac:dyDescent="0.2">
      <c r="A13" s="150" t="s">
        <v>234</v>
      </c>
      <c r="D13" s="43">
        <v>38744755884</v>
      </c>
      <c r="E13" s="40"/>
      <c r="F13" s="43">
        <v>133768094</v>
      </c>
      <c r="G13" s="40"/>
      <c r="H13" s="43">
        <v>38610987790</v>
      </c>
      <c r="I13" s="40"/>
      <c r="J13" s="43">
        <v>107189034753</v>
      </c>
      <c r="K13" s="40"/>
      <c r="L13" s="43">
        <v>265629520</v>
      </c>
      <c r="M13" s="40"/>
      <c r="N13" s="43">
        <v>106923405233</v>
      </c>
      <c r="S13" s="120"/>
    </row>
    <row r="14" spans="1:20" ht="21.75" customHeight="1" thickBot="1" x14ac:dyDescent="0.3">
      <c r="A14" s="153"/>
      <c r="B14" s="57"/>
      <c r="C14" s="57"/>
      <c r="D14" s="58">
        <v>54566958603</v>
      </c>
      <c r="E14" s="57"/>
      <c r="F14" s="58">
        <v>134747661</v>
      </c>
      <c r="G14" s="57"/>
      <c r="H14" s="58">
        <v>54432210942</v>
      </c>
      <c r="I14" s="57"/>
      <c r="J14" s="58">
        <v>243103817919</v>
      </c>
      <c r="K14" s="57"/>
      <c r="L14" s="58">
        <v>271870253</v>
      </c>
      <c r="M14" s="57"/>
      <c r="N14" s="58">
        <v>242831947666</v>
      </c>
    </row>
    <row r="15" spans="1:20" ht="15" thickTop="1" x14ac:dyDescent="0.2"/>
    <row r="17" spans="4:14" x14ac:dyDescent="0.2">
      <c r="D17" s="120"/>
      <c r="E17" s="120"/>
      <c r="F17" s="120"/>
      <c r="G17" s="120"/>
      <c r="H17" s="120"/>
      <c r="I17" s="120"/>
      <c r="J17" s="120"/>
      <c r="K17" s="120"/>
      <c r="L17" s="120"/>
      <c r="M17" s="120"/>
      <c r="N17" s="120"/>
    </row>
  </sheetData>
  <sheetProtection algorithmName="SHA-512" hashValue="8K9T+Xu2LnIIS70GwsTSM9O+/+oHBFhC8X72J79gsnl2XjjOqeDM3JnQRnj51JdQ4PIkKFzDDMuD+xt4jR0Hpw==" saltValue="U+ifgNRiCkoWvzdPku45CQ==" spinCount="100000" sheet="1" objects="1" scenarios="1" selectLockedCells="1" autoFilter="0" selectUnlockedCells="1"/>
  <mergeCells count="7">
    <mergeCell ref="A1:N1"/>
    <mergeCell ref="A2:N2"/>
    <mergeCell ref="A3:N3"/>
    <mergeCell ref="A5:N5"/>
    <mergeCell ref="A6:A7"/>
    <mergeCell ref="J6:N6"/>
    <mergeCell ref="C6:H6"/>
  </mergeCells>
  <pageMargins left="0.39" right="0.39" top="0.39" bottom="0.39" header="0" footer="0"/>
  <pageSetup paperSize="9" fitToHeight="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9" tint="0.39997558519241921"/>
    <pageSetUpPr fitToPage="1"/>
  </sheetPr>
  <dimension ref="A1:R14"/>
  <sheetViews>
    <sheetView rightToLeft="1" view="pageBreakPreview" zoomScale="62" zoomScaleNormal="100" zoomScaleSheetLayoutView="62" workbookViewId="0">
      <selection activeCell="A45" sqref="A45"/>
    </sheetView>
  </sheetViews>
  <sheetFormatPr defaultRowHeight="14.25" x14ac:dyDescent="0.2"/>
  <cols>
    <col min="1" max="1" width="30.7109375" style="36" customWidth="1"/>
    <col min="2" max="2" width="1.28515625" style="36" customWidth="1"/>
    <col min="3" max="3" width="10.42578125" style="36" customWidth="1"/>
    <col min="4" max="4" width="1.28515625" style="36" customWidth="1"/>
    <col min="5" max="5" width="14.28515625" style="36" customWidth="1"/>
    <col min="6" max="6" width="1.28515625" style="36" customWidth="1"/>
    <col min="7" max="7" width="10.42578125" style="36" customWidth="1"/>
    <col min="8" max="8" width="1.28515625" style="36" customWidth="1"/>
    <col min="9" max="9" width="13.5703125" style="36" customWidth="1"/>
    <col min="10" max="10" width="1.28515625" style="36" customWidth="1"/>
    <col min="11" max="11" width="10.42578125" style="36" customWidth="1"/>
    <col min="12" max="12" width="1.28515625" style="36" customWidth="1"/>
    <col min="13" max="13" width="15.42578125" style="36" bestFit="1" customWidth="1"/>
    <col min="14" max="14" width="1.28515625" style="36" customWidth="1"/>
    <col min="15" max="15" width="15.5703125" style="36" bestFit="1" customWidth="1"/>
    <col min="16" max="16" width="1.28515625" style="36" customWidth="1"/>
    <col min="17" max="17" width="13.28515625" style="36" customWidth="1"/>
    <col min="18" max="18" width="1.28515625" style="36" customWidth="1"/>
    <col min="19" max="19" width="0.28515625" style="36" customWidth="1"/>
    <col min="20" max="16384" width="9.140625" style="36"/>
  </cols>
  <sheetData>
    <row r="1" spans="1:18" ht="29.1" customHeight="1" x14ac:dyDescent="0.25">
      <c r="A1" s="187" t="s">
        <v>0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  <c r="P1" s="187"/>
      <c r="Q1" s="187"/>
      <c r="R1" s="77"/>
    </row>
    <row r="2" spans="1:18" ht="21.75" customHeight="1" x14ac:dyDescent="0.2">
      <c r="A2" s="187" t="s">
        <v>138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  <c r="P2" s="187"/>
      <c r="Q2" s="187"/>
      <c r="R2" s="187"/>
    </row>
    <row r="3" spans="1:18" ht="21.75" customHeight="1" x14ac:dyDescent="0.2">
      <c r="A3" s="187" t="s">
        <v>2</v>
      </c>
      <c r="B3" s="187"/>
      <c r="C3" s="187"/>
      <c r="D3" s="187"/>
      <c r="E3" s="187"/>
      <c r="F3" s="187"/>
      <c r="G3" s="187"/>
      <c r="H3" s="187"/>
      <c r="I3" s="187"/>
      <c r="J3" s="187"/>
      <c r="K3" s="187"/>
      <c r="L3" s="187"/>
      <c r="M3" s="187"/>
      <c r="N3" s="187"/>
      <c r="O3" s="187"/>
      <c r="P3" s="187"/>
      <c r="Q3" s="187"/>
      <c r="R3" s="187"/>
    </row>
    <row r="4" spans="1:18" ht="14.45" customHeight="1" x14ac:dyDescent="0.2"/>
    <row r="5" spans="1:18" s="56" customFormat="1" ht="21" customHeight="1" x14ac:dyDescent="0.6">
      <c r="A5" s="199" t="s">
        <v>192</v>
      </c>
      <c r="B5" s="199"/>
      <c r="C5" s="199"/>
      <c r="D5" s="199"/>
      <c r="E5" s="199"/>
      <c r="F5" s="199"/>
      <c r="G5" s="199"/>
      <c r="H5" s="199"/>
      <c r="I5" s="199"/>
      <c r="J5" s="199"/>
      <c r="K5" s="199"/>
      <c r="L5" s="199"/>
      <c r="M5" s="199"/>
      <c r="N5" s="199"/>
      <c r="O5" s="199"/>
      <c r="P5" s="199"/>
      <c r="Q5" s="199"/>
      <c r="R5" s="199"/>
    </row>
    <row r="6" spans="1:18" ht="14.45" customHeight="1" x14ac:dyDescent="0.2">
      <c r="A6" s="200" t="s">
        <v>141</v>
      </c>
      <c r="C6" s="200" t="s">
        <v>157</v>
      </c>
      <c r="D6" s="200"/>
      <c r="E6" s="200"/>
      <c r="F6" s="200"/>
      <c r="G6" s="200"/>
      <c r="H6" s="200"/>
      <c r="I6" s="200"/>
      <c r="K6" s="200" t="s">
        <v>158</v>
      </c>
      <c r="L6" s="200"/>
      <c r="M6" s="200"/>
      <c r="N6" s="200"/>
      <c r="O6" s="200"/>
      <c r="P6" s="200"/>
      <c r="Q6" s="200"/>
      <c r="R6" s="200"/>
    </row>
    <row r="7" spans="1:18" ht="35.25" customHeight="1" x14ac:dyDescent="0.2">
      <c r="A7" s="200"/>
      <c r="C7" s="99" t="s">
        <v>12</v>
      </c>
      <c r="D7" s="37"/>
      <c r="E7" s="99" t="s">
        <v>193</v>
      </c>
      <c r="F7" s="37"/>
      <c r="G7" s="99" t="s">
        <v>194</v>
      </c>
      <c r="H7" s="37"/>
      <c r="I7" s="99" t="s">
        <v>195</v>
      </c>
      <c r="K7" s="99" t="s">
        <v>12</v>
      </c>
      <c r="L7" s="37"/>
      <c r="M7" s="99" t="s">
        <v>193</v>
      </c>
      <c r="N7" s="37"/>
      <c r="O7" s="99" t="s">
        <v>194</v>
      </c>
      <c r="P7" s="37"/>
      <c r="Q7" s="223" t="s">
        <v>195</v>
      </c>
      <c r="R7" s="223"/>
    </row>
    <row r="8" spans="1:18" ht="21.75" customHeight="1" x14ac:dyDescent="0.2">
      <c r="A8" s="70" t="s">
        <v>163</v>
      </c>
      <c r="C8" s="41" t="s">
        <v>201</v>
      </c>
      <c r="D8" s="40"/>
      <c r="E8" s="41" t="s">
        <v>201</v>
      </c>
      <c r="F8" s="40"/>
      <c r="G8" s="41" t="s">
        <v>201</v>
      </c>
      <c r="H8" s="40"/>
      <c r="I8" s="41" t="s">
        <v>201</v>
      </c>
      <c r="J8" s="40"/>
      <c r="K8" s="41">
        <v>7000000</v>
      </c>
      <c r="L8" s="40"/>
      <c r="M8" s="41">
        <v>94595510834</v>
      </c>
      <c r="N8" s="40"/>
      <c r="O8" s="41">
        <v>90597717000</v>
      </c>
      <c r="P8" s="40"/>
      <c r="Q8" s="189">
        <v>3997793834</v>
      </c>
      <c r="R8" s="189"/>
    </row>
    <row r="9" spans="1:18" ht="21.75" customHeight="1" x14ac:dyDescent="0.2">
      <c r="A9" s="71" t="s">
        <v>27</v>
      </c>
      <c r="C9" s="43" t="s">
        <v>201</v>
      </c>
      <c r="D9" s="40"/>
      <c r="E9" s="43" t="s">
        <v>201</v>
      </c>
      <c r="F9" s="40"/>
      <c r="G9" s="43" t="s">
        <v>201</v>
      </c>
      <c r="H9" s="40"/>
      <c r="I9" s="43" t="s">
        <v>201</v>
      </c>
      <c r="J9" s="40"/>
      <c r="K9" s="43">
        <v>3410691</v>
      </c>
      <c r="L9" s="40"/>
      <c r="M9" s="43">
        <v>26794687735</v>
      </c>
      <c r="N9" s="40"/>
      <c r="O9" s="43">
        <v>18959102216</v>
      </c>
      <c r="P9" s="40"/>
      <c r="Q9" s="192">
        <v>7835585519</v>
      </c>
      <c r="R9" s="192"/>
    </row>
    <row r="10" spans="1:18" ht="21.75" customHeight="1" x14ac:dyDescent="0.2">
      <c r="A10" s="71" t="s">
        <v>59</v>
      </c>
      <c r="C10" s="43" t="s">
        <v>201</v>
      </c>
      <c r="D10" s="40"/>
      <c r="E10" s="43" t="s">
        <v>201</v>
      </c>
      <c r="F10" s="40"/>
      <c r="G10" s="43" t="s">
        <v>201</v>
      </c>
      <c r="H10" s="40"/>
      <c r="I10" s="43" t="s">
        <v>201</v>
      </c>
      <c r="J10" s="40"/>
      <c r="K10" s="43">
        <v>907358</v>
      </c>
      <c r="L10" s="40"/>
      <c r="M10" s="43">
        <v>14494363892</v>
      </c>
      <c r="N10" s="40"/>
      <c r="O10" s="43">
        <v>11963659308</v>
      </c>
      <c r="P10" s="40"/>
      <c r="Q10" s="192">
        <v>2530704584</v>
      </c>
      <c r="R10" s="192"/>
    </row>
    <row r="11" spans="1:18" ht="21.75" customHeight="1" x14ac:dyDescent="0.2">
      <c r="A11" s="71" t="s">
        <v>25</v>
      </c>
      <c r="C11" s="43" t="s">
        <v>201</v>
      </c>
      <c r="D11" s="40"/>
      <c r="E11" s="43" t="s">
        <v>201</v>
      </c>
      <c r="F11" s="40"/>
      <c r="G11" s="43" t="s">
        <v>201</v>
      </c>
      <c r="H11" s="40"/>
      <c r="I11" s="43" t="s">
        <v>201</v>
      </c>
      <c r="J11" s="40"/>
      <c r="K11" s="43">
        <v>1</v>
      </c>
      <c r="L11" s="40"/>
      <c r="M11" s="43">
        <v>1</v>
      </c>
      <c r="N11" s="40"/>
      <c r="O11" s="43">
        <v>7273</v>
      </c>
      <c r="P11" s="40"/>
      <c r="Q11" s="107">
        <v>-7272</v>
      </c>
      <c r="R11" s="107"/>
    </row>
    <row r="12" spans="1:18" ht="21.75" customHeight="1" x14ac:dyDescent="0.2">
      <c r="A12" s="71" t="s">
        <v>58</v>
      </c>
      <c r="C12" s="43" t="s">
        <v>201</v>
      </c>
      <c r="D12" s="40"/>
      <c r="E12" s="43" t="s">
        <v>201</v>
      </c>
      <c r="F12" s="40"/>
      <c r="G12" s="43" t="s">
        <v>201</v>
      </c>
      <c r="H12" s="40"/>
      <c r="I12" s="43" t="s">
        <v>201</v>
      </c>
      <c r="J12" s="40"/>
      <c r="K12" s="43">
        <v>60000</v>
      </c>
      <c r="L12" s="40"/>
      <c r="M12" s="43">
        <v>19483196669</v>
      </c>
      <c r="N12" s="40"/>
      <c r="O12" s="43">
        <v>17787751931</v>
      </c>
      <c r="P12" s="40"/>
      <c r="Q12" s="192">
        <v>1695444738</v>
      </c>
      <c r="R12" s="192"/>
    </row>
    <row r="13" spans="1:18" ht="21.75" customHeight="1" x14ac:dyDescent="0.2">
      <c r="A13" s="72" t="s">
        <v>94</v>
      </c>
      <c r="C13" s="43" t="s">
        <v>201</v>
      </c>
      <c r="D13" s="40"/>
      <c r="E13" s="43" t="s">
        <v>201</v>
      </c>
      <c r="F13" s="40"/>
      <c r="G13" s="43" t="s">
        <v>201</v>
      </c>
      <c r="H13" s="40"/>
      <c r="I13" s="43" t="s">
        <v>201</v>
      </c>
      <c r="J13" s="40"/>
      <c r="K13" s="45">
        <v>117000</v>
      </c>
      <c r="L13" s="40"/>
      <c r="M13" s="45">
        <v>116983543750</v>
      </c>
      <c r="N13" s="40"/>
      <c r="O13" s="45">
        <v>117037058321</v>
      </c>
      <c r="P13" s="40"/>
      <c r="Q13" s="107">
        <v>-53514571</v>
      </c>
      <c r="R13" s="107"/>
    </row>
    <row r="14" spans="1:18" ht="21.75" customHeight="1" x14ac:dyDescent="0.25">
      <c r="A14" s="67"/>
      <c r="B14" s="57"/>
      <c r="C14" s="52" t="s">
        <v>201</v>
      </c>
      <c r="D14" s="51"/>
      <c r="E14" s="52" t="s">
        <v>201</v>
      </c>
      <c r="F14" s="51"/>
      <c r="G14" s="52" t="s">
        <v>201</v>
      </c>
      <c r="H14" s="51"/>
      <c r="I14" s="52" t="s">
        <v>201</v>
      </c>
      <c r="J14" s="51"/>
      <c r="K14" s="52">
        <v>11495050</v>
      </c>
      <c r="L14" s="51"/>
      <c r="M14" s="52">
        <v>272351302881</v>
      </c>
      <c r="N14" s="51"/>
      <c r="O14" s="52">
        <v>256345296049</v>
      </c>
      <c r="P14" s="51"/>
      <c r="Q14" s="222">
        <v>16006006832</v>
      </c>
      <c r="R14" s="222"/>
    </row>
  </sheetData>
  <sheetProtection algorithmName="SHA-512" hashValue="w9xOONct9YmPGMxYuNRRiF0bc8vNQ4UDPI58+vL5RX/apxva7yG6XP4kT89askh6lR8pTxRa7o+2yxjy1AO4dw==" saltValue="oCH2L5PFnnfltVgaBLdDtA==" spinCount="100000" sheet="1" objects="1" scenarios="1" selectLockedCells="1" autoFilter="0" selectUnlockedCells="1"/>
  <mergeCells count="13">
    <mergeCell ref="A1:Q1"/>
    <mergeCell ref="A2:R2"/>
    <mergeCell ref="A3:R3"/>
    <mergeCell ref="A5:R5"/>
    <mergeCell ref="A6:A7"/>
    <mergeCell ref="C6:I6"/>
    <mergeCell ref="K6:R6"/>
    <mergeCell ref="Q7:R7"/>
    <mergeCell ref="Q14:R14"/>
    <mergeCell ref="Q8:R8"/>
    <mergeCell ref="Q9:R9"/>
    <mergeCell ref="Q10:R10"/>
    <mergeCell ref="Q12:R12"/>
  </mergeCells>
  <pageMargins left="0.39" right="0.39" top="0.39" bottom="0.39" header="0" footer="0"/>
  <pageSetup paperSize="9" scale="97" fitToHeight="0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9" tint="0.39997558519241921"/>
    <pageSetUpPr fitToPage="1"/>
  </sheetPr>
  <dimension ref="A1:R41"/>
  <sheetViews>
    <sheetView rightToLeft="1" view="pageBreakPreview" zoomScale="62" zoomScaleNormal="100" zoomScaleSheetLayoutView="62" workbookViewId="0">
      <selection activeCell="A45" sqref="A45"/>
    </sheetView>
  </sheetViews>
  <sheetFormatPr defaultRowHeight="14.25" x14ac:dyDescent="0.2"/>
  <cols>
    <col min="1" max="1" width="31.85546875" style="36" customWidth="1"/>
    <col min="2" max="2" width="1.28515625" style="36" customWidth="1"/>
    <col min="3" max="3" width="11.5703125" style="36" bestFit="1" customWidth="1"/>
    <col min="4" max="4" width="1.28515625" style="36" customWidth="1"/>
    <col min="5" max="5" width="19.28515625" style="36" bestFit="1" customWidth="1"/>
    <col min="6" max="6" width="1.28515625" style="36" customWidth="1"/>
    <col min="7" max="7" width="16.42578125" style="36" bestFit="1" customWidth="1"/>
    <col min="8" max="8" width="1.28515625" style="36" customWidth="1"/>
    <col min="9" max="9" width="15" style="36" customWidth="1"/>
    <col min="10" max="10" width="1.28515625" style="36" customWidth="1"/>
    <col min="11" max="11" width="11.5703125" style="36" bestFit="1" customWidth="1"/>
    <col min="12" max="12" width="1.28515625" style="36" customWidth="1"/>
    <col min="13" max="13" width="19.28515625" style="36" bestFit="1" customWidth="1"/>
    <col min="14" max="14" width="1.28515625" style="36" customWidth="1"/>
    <col min="15" max="15" width="18.28515625" style="36" bestFit="1" customWidth="1"/>
    <col min="16" max="16" width="1.28515625" style="36" customWidth="1"/>
    <col min="17" max="17" width="14.28515625" style="36" customWidth="1"/>
    <col min="18" max="18" width="1.28515625" style="36" customWidth="1"/>
    <col min="19" max="19" width="0.28515625" style="36" customWidth="1"/>
    <col min="20" max="16384" width="9.140625" style="36"/>
  </cols>
  <sheetData>
    <row r="1" spans="1:18" ht="29.1" customHeight="1" x14ac:dyDescent="0.25">
      <c r="A1" s="187" t="s">
        <v>0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  <c r="P1" s="187"/>
      <c r="Q1" s="187"/>
      <c r="R1" s="77"/>
    </row>
    <row r="2" spans="1:18" ht="21.75" customHeight="1" x14ac:dyDescent="0.2">
      <c r="A2" s="187" t="s">
        <v>138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  <c r="P2" s="187"/>
      <c r="Q2" s="187"/>
      <c r="R2" s="187"/>
    </row>
    <row r="3" spans="1:18" ht="21.75" customHeight="1" x14ac:dyDescent="0.2">
      <c r="A3" s="187" t="s">
        <v>2</v>
      </c>
      <c r="B3" s="187"/>
      <c r="C3" s="187"/>
      <c r="D3" s="187"/>
      <c r="E3" s="187"/>
      <c r="F3" s="187"/>
      <c r="G3" s="187"/>
      <c r="H3" s="187"/>
      <c r="I3" s="187"/>
      <c r="J3" s="187"/>
      <c r="K3" s="187"/>
      <c r="L3" s="187"/>
      <c r="M3" s="187"/>
      <c r="N3" s="187"/>
      <c r="O3" s="187"/>
      <c r="P3" s="187"/>
      <c r="Q3" s="187"/>
      <c r="R3" s="187"/>
    </row>
    <row r="4" spans="1:18" ht="14.45" customHeight="1" x14ac:dyDescent="0.2"/>
    <row r="5" spans="1:18" s="56" customFormat="1" ht="20.25" customHeight="1" x14ac:dyDescent="0.6">
      <c r="A5" s="199" t="s">
        <v>196</v>
      </c>
      <c r="B5" s="199"/>
      <c r="C5" s="199"/>
      <c r="D5" s="199"/>
      <c r="E5" s="199"/>
      <c r="F5" s="199"/>
      <c r="G5" s="199"/>
      <c r="H5" s="199"/>
      <c r="I5" s="199"/>
      <c r="J5" s="199"/>
      <c r="K5" s="199"/>
      <c r="L5" s="199"/>
      <c r="M5" s="199"/>
      <c r="N5" s="199"/>
      <c r="O5" s="199"/>
      <c r="P5" s="199"/>
      <c r="Q5" s="199"/>
      <c r="R5" s="199"/>
    </row>
    <row r="6" spans="1:18" ht="14.45" customHeight="1" x14ac:dyDescent="0.2">
      <c r="A6" s="200" t="s">
        <v>141</v>
      </c>
      <c r="C6" s="200" t="s">
        <v>157</v>
      </c>
      <c r="D6" s="200"/>
      <c r="E6" s="200"/>
      <c r="F6" s="200"/>
      <c r="G6" s="200"/>
      <c r="H6" s="200"/>
      <c r="I6" s="200"/>
      <c r="K6" s="200" t="s">
        <v>158</v>
      </c>
      <c r="L6" s="200"/>
      <c r="M6" s="200"/>
      <c r="N6" s="200"/>
      <c r="O6" s="200"/>
      <c r="P6" s="200"/>
      <c r="Q6" s="200"/>
      <c r="R6" s="200"/>
    </row>
    <row r="7" spans="1:18" ht="32.25" customHeight="1" x14ac:dyDescent="0.2">
      <c r="A7" s="200"/>
      <c r="C7" s="99" t="s">
        <v>12</v>
      </c>
      <c r="D7" s="37"/>
      <c r="E7" s="99" t="s">
        <v>14</v>
      </c>
      <c r="F7" s="37"/>
      <c r="G7" s="99" t="s">
        <v>194</v>
      </c>
      <c r="H7" s="37"/>
      <c r="I7" s="99" t="s">
        <v>197</v>
      </c>
      <c r="K7" s="99" t="s">
        <v>12</v>
      </c>
      <c r="L7" s="37"/>
      <c r="M7" s="99" t="s">
        <v>14</v>
      </c>
      <c r="N7" s="37"/>
      <c r="O7" s="99" t="s">
        <v>194</v>
      </c>
      <c r="P7" s="37"/>
      <c r="Q7" s="223" t="s">
        <v>197</v>
      </c>
      <c r="R7" s="223"/>
    </row>
    <row r="8" spans="1:18" ht="21.75" customHeight="1" x14ac:dyDescent="0.2">
      <c r="A8" s="70" t="s">
        <v>23</v>
      </c>
      <c r="C8" s="41">
        <v>32085561</v>
      </c>
      <c r="D8" s="40"/>
      <c r="E8" s="41">
        <v>64267723602</v>
      </c>
      <c r="F8" s="40"/>
      <c r="G8" s="41">
        <v>63087621482</v>
      </c>
      <c r="H8" s="40"/>
      <c r="I8" s="41">
        <v>1180102120</v>
      </c>
      <c r="J8" s="40"/>
      <c r="K8" s="41">
        <v>32085561</v>
      </c>
      <c r="L8" s="40"/>
      <c r="M8" s="41">
        <v>64267723602</v>
      </c>
      <c r="N8" s="40"/>
      <c r="O8" s="90">
        <v>59770577683</v>
      </c>
      <c r="P8" s="40"/>
      <c r="Q8" s="189">
        <v>4497145919</v>
      </c>
      <c r="R8" s="189"/>
    </row>
    <row r="9" spans="1:18" ht="21.75" customHeight="1" x14ac:dyDescent="0.2">
      <c r="A9" s="71" t="s">
        <v>27</v>
      </c>
      <c r="C9" s="43">
        <v>10210000</v>
      </c>
      <c r="D9" s="40"/>
      <c r="E9" s="43">
        <v>69826843440</v>
      </c>
      <c r="F9" s="40"/>
      <c r="G9" s="43">
        <v>70537290975</v>
      </c>
      <c r="H9" s="40"/>
      <c r="I9" s="90">
        <v>-710447535</v>
      </c>
      <c r="J9" s="40"/>
      <c r="K9" s="43">
        <v>10210000</v>
      </c>
      <c r="L9" s="40"/>
      <c r="M9" s="43">
        <v>69826843440</v>
      </c>
      <c r="N9" s="40"/>
      <c r="O9" s="90">
        <v>56754608776</v>
      </c>
      <c r="P9" s="40"/>
      <c r="Q9" s="90">
        <v>13072234664</v>
      </c>
      <c r="R9" s="90"/>
    </row>
    <row r="10" spans="1:18" ht="21.75" customHeight="1" x14ac:dyDescent="0.2">
      <c r="A10" s="71" t="s">
        <v>24</v>
      </c>
      <c r="C10" s="43">
        <v>218115</v>
      </c>
      <c r="D10" s="40"/>
      <c r="E10" s="43">
        <v>4292980871</v>
      </c>
      <c r="F10" s="40"/>
      <c r="G10" s="43">
        <v>4188908608</v>
      </c>
      <c r="H10" s="40"/>
      <c r="I10" s="90">
        <v>104072263</v>
      </c>
      <c r="J10" s="40"/>
      <c r="K10" s="43">
        <v>218115</v>
      </c>
      <c r="L10" s="40"/>
      <c r="M10" s="43">
        <v>4292980871</v>
      </c>
      <c r="N10" s="40"/>
      <c r="O10" s="90">
        <v>4754801541</v>
      </c>
      <c r="P10" s="40"/>
      <c r="Q10" s="90">
        <v>-461820669</v>
      </c>
      <c r="R10" s="90"/>
    </row>
    <row r="11" spans="1:18" ht="21.75" customHeight="1" x14ac:dyDescent="0.2">
      <c r="A11" s="71" t="s">
        <v>57</v>
      </c>
      <c r="C11" s="43">
        <v>2500000</v>
      </c>
      <c r="D11" s="40"/>
      <c r="E11" s="43">
        <v>24920371875</v>
      </c>
      <c r="F11" s="40"/>
      <c r="G11" s="43">
        <v>24970312500</v>
      </c>
      <c r="H11" s="40"/>
      <c r="I11" s="90">
        <v>-49940625</v>
      </c>
      <c r="J11" s="40"/>
      <c r="K11" s="43">
        <v>2500000</v>
      </c>
      <c r="L11" s="40"/>
      <c r="M11" s="43">
        <v>24920371875</v>
      </c>
      <c r="N11" s="40"/>
      <c r="O11" s="90">
        <v>25029000000</v>
      </c>
      <c r="P11" s="40"/>
      <c r="Q11" s="90">
        <v>-108628125</v>
      </c>
      <c r="R11" s="90"/>
    </row>
    <row r="12" spans="1:18" ht="21.75" customHeight="1" x14ac:dyDescent="0.2">
      <c r="A12" s="71" t="s">
        <v>26</v>
      </c>
      <c r="C12" s="43">
        <v>15000000</v>
      </c>
      <c r="D12" s="40"/>
      <c r="E12" s="43">
        <v>63639081000</v>
      </c>
      <c r="F12" s="40"/>
      <c r="G12" s="43">
        <v>62729525250</v>
      </c>
      <c r="H12" s="40"/>
      <c r="I12" s="90">
        <v>909555750</v>
      </c>
      <c r="J12" s="40"/>
      <c r="K12" s="43">
        <v>15000000</v>
      </c>
      <c r="L12" s="40"/>
      <c r="M12" s="43">
        <v>63639081000</v>
      </c>
      <c r="N12" s="40"/>
      <c r="O12" s="90">
        <v>60164876250</v>
      </c>
      <c r="P12" s="40"/>
      <c r="Q12" s="90">
        <v>3474204750</v>
      </c>
      <c r="R12" s="90"/>
    </row>
    <row r="13" spans="1:18" ht="21.75" customHeight="1" x14ac:dyDescent="0.2">
      <c r="A13" s="71" t="s">
        <v>19</v>
      </c>
      <c r="C13" s="43">
        <v>20000000</v>
      </c>
      <c r="D13" s="40"/>
      <c r="E13" s="43">
        <v>68569569000</v>
      </c>
      <c r="F13" s="40"/>
      <c r="G13" s="43">
        <v>67476114000</v>
      </c>
      <c r="H13" s="40"/>
      <c r="I13" s="90">
        <v>1093455000</v>
      </c>
      <c r="J13" s="40"/>
      <c r="K13" s="43">
        <v>20000000</v>
      </c>
      <c r="L13" s="40"/>
      <c r="M13" s="43">
        <v>68569569000</v>
      </c>
      <c r="N13" s="40"/>
      <c r="O13" s="90">
        <v>64374678000</v>
      </c>
      <c r="P13" s="40"/>
      <c r="Q13" s="90">
        <v>4194891000</v>
      </c>
      <c r="R13" s="90"/>
    </row>
    <row r="14" spans="1:18" ht="21.75" customHeight="1" x14ac:dyDescent="0.2">
      <c r="A14" s="71" t="s">
        <v>28</v>
      </c>
      <c r="C14" s="43">
        <v>5717058</v>
      </c>
      <c r="D14" s="40"/>
      <c r="E14" s="43">
        <v>58819479575</v>
      </c>
      <c r="F14" s="40"/>
      <c r="G14" s="43">
        <v>57518063071</v>
      </c>
      <c r="H14" s="40"/>
      <c r="I14" s="90">
        <v>1301416504</v>
      </c>
      <c r="J14" s="40"/>
      <c r="K14" s="43">
        <v>5717058</v>
      </c>
      <c r="L14" s="40"/>
      <c r="M14" s="43">
        <v>58819479575</v>
      </c>
      <c r="N14" s="40"/>
      <c r="O14" s="90">
        <v>53861605200</v>
      </c>
      <c r="P14" s="40"/>
      <c r="Q14" s="90">
        <v>4957874375</v>
      </c>
      <c r="R14" s="90"/>
    </row>
    <row r="15" spans="1:18" ht="21.75" customHeight="1" x14ac:dyDescent="0.2">
      <c r="A15" s="71" t="s">
        <v>60</v>
      </c>
      <c r="C15" s="43">
        <v>2500000</v>
      </c>
      <c r="D15" s="40"/>
      <c r="E15" s="43">
        <v>25120134375</v>
      </c>
      <c r="F15" s="40"/>
      <c r="G15" s="43">
        <v>24972809531</v>
      </c>
      <c r="H15" s="40"/>
      <c r="I15" s="90">
        <v>147324844</v>
      </c>
      <c r="J15" s="40"/>
      <c r="K15" s="43">
        <v>2500000</v>
      </c>
      <c r="L15" s="40"/>
      <c r="M15" s="43">
        <v>25120134375</v>
      </c>
      <c r="N15" s="40"/>
      <c r="O15" s="90">
        <v>25029000000</v>
      </c>
      <c r="P15" s="40"/>
      <c r="Q15" s="90">
        <v>91134375</v>
      </c>
      <c r="R15" s="90"/>
    </row>
    <row r="16" spans="1:18" ht="21.75" customHeight="1" x14ac:dyDescent="0.2">
      <c r="A16" s="71" t="s">
        <v>59</v>
      </c>
      <c r="C16" s="43">
        <v>4968071</v>
      </c>
      <c r="D16" s="40"/>
      <c r="E16" s="43">
        <v>70566156565</v>
      </c>
      <c r="F16" s="40"/>
      <c r="G16" s="43">
        <v>74248041677</v>
      </c>
      <c r="H16" s="40"/>
      <c r="I16" s="90">
        <v>-3681885111</v>
      </c>
      <c r="J16" s="40"/>
      <c r="K16" s="43">
        <v>4968071</v>
      </c>
      <c r="L16" s="40"/>
      <c r="M16" s="43">
        <v>70566156565</v>
      </c>
      <c r="N16" s="40"/>
      <c r="O16" s="90">
        <v>65504805075</v>
      </c>
      <c r="P16" s="40"/>
      <c r="Q16" s="90">
        <v>5061351490</v>
      </c>
      <c r="R16" s="90"/>
    </row>
    <row r="17" spans="1:18" ht="21.75" customHeight="1" x14ac:dyDescent="0.2">
      <c r="A17" s="71" t="s">
        <v>25</v>
      </c>
      <c r="C17" s="43">
        <v>68564</v>
      </c>
      <c r="D17" s="40"/>
      <c r="E17" s="43">
        <v>459371737</v>
      </c>
      <c r="F17" s="40"/>
      <c r="G17" s="43">
        <v>475047628</v>
      </c>
      <c r="H17" s="40"/>
      <c r="I17" s="90">
        <v>-15675890</v>
      </c>
      <c r="J17" s="40"/>
      <c r="K17" s="43">
        <v>68564</v>
      </c>
      <c r="L17" s="40"/>
      <c r="M17" s="43">
        <v>459371737</v>
      </c>
      <c r="N17" s="40"/>
      <c r="O17" s="90">
        <v>498655424</v>
      </c>
      <c r="P17" s="40"/>
      <c r="Q17" s="90">
        <v>-39283686</v>
      </c>
      <c r="R17" s="90"/>
    </row>
    <row r="18" spans="1:18" ht="21.75" customHeight="1" x14ac:dyDescent="0.2">
      <c r="A18" s="71" t="s">
        <v>22</v>
      </c>
      <c r="C18" s="43">
        <v>60450168</v>
      </c>
      <c r="D18" s="40"/>
      <c r="E18" s="43">
        <v>79679989077</v>
      </c>
      <c r="F18" s="40"/>
      <c r="G18" s="43">
        <v>79319446140</v>
      </c>
      <c r="H18" s="40"/>
      <c r="I18" s="90">
        <v>360542937</v>
      </c>
      <c r="J18" s="40"/>
      <c r="K18" s="43">
        <v>60450168</v>
      </c>
      <c r="L18" s="40"/>
      <c r="M18" s="43">
        <v>79679989077</v>
      </c>
      <c r="N18" s="40"/>
      <c r="O18" s="90">
        <v>80100622504</v>
      </c>
      <c r="P18" s="40"/>
      <c r="Q18" s="90">
        <v>-420633426</v>
      </c>
      <c r="R18" s="90"/>
    </row>
    <row r="19" spans="1:18" ht="21.75" customHeight="1" x14ac:dyDescent="0.2">
      <c r="A19" s="71" t="s">
        <v>18</v>
      </c>
      <c r="C19" s="43">
        <v>14152500</v>
      </c>
      <c r="D19" s="40"/>
      <c r="E19" s="43">
        <v>50983492473</v>
      </c>
      <c r="F19" s="40"/>
      <c r="G19" s="43">
        <v>58383414393</v>
      </c>
      <c r="H19" s="40"/>
      <c r="I19" s="90">
        <v>-7399921920</v>
      </c>
      <c r="J19" s="40"/>
      <c r="K19" s="43">
        <v>14152500</v>
      </c>
      <c r="L19" s="40"/>
      <c r="M19" s="43">
        <v>50983492473</v>
      </c>
      <c r="N19" s="40"/>
      <c r="O19" s="90">
        <v>65164331439</v>
      </c>
      <c r="P19" s="40"/>
      <c r="Q19" s="90">
        <v>-14180838966</v>
      </c>
      <c r="R19" s="90"/>
    </row>
    <row r="20" spans="1:18" ht="21.75" customHeight="1" x14ac:dyDescent="0.2">
      <c r="A20" s="71" t="s">
        <v>21</v>
      </c>
      <c r="C20" s="43">
        <v>21362500</v>
      </c>
      <c r="D20" s="40"/>
      <c r="E20" s="43">
        <v>65044009141</v>
      </c>
      <c r="F20" s="40"/>
      <c r="G20" s="43">
        <v>64258299596</v>
      </c>
      <c r="H20" s="40"/>
      <c r="I20" s="90">
        <v>785709545</v>
      </c>
      <c r="J20" s="40"/>
      <c r="K20" s="43">
        <v>21362500</v>
      </c>
      <c r="L20" s="40"/>
      <c r="M20" s="43">
        <v>65044009141</v>
      </c>
      <c r="N20" s="40"/>
      <c r="O20" s="90">
        <v>62071054104</v>
      </c>
      <c r="P20" s="40"/>
      <c r="Q20" s="90">
        <v>2972955037</v>
      </c>
      <c r="R20" s="90"/>
    </row>
    <row r="21" spans="1:18" ht="21.75" customHeight="1" x14ac:dyDescent="0.2">
      <c r="A21" s="71" t="s">
        <v>20</v>
      </c>
      <c r="C21" s="43">
        <v>5000000</v>
      </c>
      <c r="D21" s="40"/>
      <c r="E21" s="43">
        <v>81760612500</v>
      </c>
      <c r="F21" s="40"/>
      <c r="G21" s="43">
        <v>80264567250</v>
      </c>
      <c r="H21" s="40"/>
      <c r="I21" s="90">
        <v>1496045250</v>
      </c>
      <c r="J21" s="40"/>
      <c r="K21" s="43">
        <v>5000000</v>
      </c>
      <c r="L21" s="40"/>
      <c r="M21" s="43">
        <v>81760612500</v>
      </c>
      <c r="N21" s="40"/>
      <c r="O21" s="90">
        <v>76029914250</v>
      </c>
      <c r="P21" s="40"/>
      <c r="Q21" s="90">
        <v>5730698250</v>
      </c>
      <c r="R21" s="90"/>
    </row>
    <row r="22" spans="1:18" ht="21.75" customHeight="1" x14ac:dyDescent="0.2">
      <c r="A22" s="71" t="s">
        <v>58</v>
      </c>
      <c r="C22" s="43">
        <v>100260</v>
      </c>
      <c r="D22" s="40"/>
      <c r="E22" s="43">
        <v>29042475217</v>
      </c>
      <c r="F22" s="40"/>
      <c r="G22" s="43">
        <v>29666052858</v>
      </c>
      <c r="H22" s="40"/>
      <c r="I22" s="90">
        <v>-623577640</v>
      </c>
      <c r="J22" s="40"/>
      <c r="K22" s="43">
        <v>100260</v>
      </c>
      <c r="L22" s="40"/>
      <c r="M22" s="43">
        <v>29042475217</v>
      </c>
      <c r="N22" s="40"/>
      <c r="O22" s="90">
        <v>29723333477</v>
      </c>
      <c r="P22" s="40"/>
      <c r="Q22" s="90">
        <v>-680858259</v>
      </c>
      <c r="R22" s="90"/>
    </row>
    <row r="23" spans="1:18" ht="21.75" customHeight="1" x14ac:dyDescent="0.2">
      <c r="A23" s="71" t="s">
        <v>77</v>
      </c>
      <c r="C23" s="43">
        <v>1386965</v>
      </c>
      <c r="D23" s="40"/>
      <c r="E23" s="43">
        <v>1362701279678</v>
      </c>
      <c r="F23" s="40"/>
      <c r="G23" s="43">
        <v>1351948702326</v>
      </c>
      <c r="H23" s="40"/>
      <c r="I23" s="90">
        <v>10752577352</v>
      </c>
      <c r="J23" s="40"/>
      <c r="K23" s="43">
        <v>1386965</v>
      </c>
      <c r="L23" s="40"/>
      <c r="M23" s="43">
        <v>1362701279678</v>
      </c>
      <c r="N23" s="40"/>
      <c r="O23" s="90">
        <v>1316924480970</v>
      </c>
      <c r="P23" s="40"/>
      <c r="Q23" s="90">
        <v>45776798708</v>
      </c>
      <c r="R23" s="90"/>
    </row>
    <row r="24" spans="1:18" ht="21.75" customHeight="1" x14ac:dyDescent="0.2">
      <c r="A24" s="71" t="s">
        <v>79</v>
      </c>
      <c r="C24" s="43">
        <v>2642469</v>
      </c>
      <c r="D24" s="40"/>
      <c r="E24" s="43">
        <v>2579364320289</v>
      </c>
      <c r="F24" s="40"/>
      <c r="G24" s="43">
        <v>2561805654400</v>
      </c>
      <c r="H24" s="40"/>
      <c r="I24" s="90">
        <v>17558665889</v>
      </c>
      <c r="J24" s="40"/>
      <c r="K24" s="43">
        <v>2642469</v>
      </c>
      <c r="L24" s="40"/>
      <c r="M24" s="43">
        <v>2579364320289</v>
      </c>
      <c r="N24" s="40"/>
      <c r="O24" s="90">
        <v>2510035639949</v>
      </c>
      <c r="P24" s="40"/>
      <c r="Q24" s="90">
        <v>69328680340</v>
      </c>
      <c r="R24" s="90"/>
    </row>
    <row r="25" spans="1:18" ht="21.75" customHeight="1" x14ac:dyDescent="0.2">
      <c r="A25" s="71" t="s">
        <v>74</v>
      </c>
      <c r="C25" s="43">
        <v>3000</v>
      </c>
      <c r="D25" s="40"/>
      <c r="E25" s="43">
        <v>2888296401</v>
      </c>
      <c r="F25" s="40"/>
      <c r="G25" s="43">
        <v>2798522675</v>
      </c>
      <c r="H25" s="40"/>
      <c r="I25" s="90">
        <v>89773726</v>
      </c>
      <c r="J25" s="40"/>
      <c r="K25" s="43">
        <v>3000</v>
      </c>
      <c r="L25" s="40"/>
      <c r="M25" s="43">
        <v>2888296401</v>
      </c>
      <c r="N25" s="40"/>
      <c r="O25" s="90">
        <v>2657731625</v>
      </c>
      <c r="P25" s="40"/>
      <c r="Q25" s="90">
        <v>230564776</v>
      </c>
      <c r="R25" s="90"/>
    </row>
    <row r="26" spans="1:18" ht="21.75" customHeight="1" x14ac:dyDescent="0.2">
      <c r="A26" s="71" t="s">
        <v>106</v>
      </c>
      <c r="C26" s="43">
        <v>1113</v>
      </c>
      <c r="D26" s="40"/>
      <c r="E26" s="43">
        <v>1000327747</v>
      </c>
      <c r="F26" s="40"/>
      <c r="G26" s="43">
        <v>999888925</v>
      </c>
      <c r="H26" s="40"/>
      <c r="I26" s="90">
        <v>438822</v>
      </c>
      <c r="J26" s="40"/>
      <c r="K26" s="43">
        <v>1113</v>
      </c>
      <c r="L26" s="40"/>
      <c r="M26" s="43">
        <v>1000327747</v>
      </c>
      <c r="N26" s="40"/>
      <c r="O26" s="90">
        <v>999888925</v>
      </c>
      <c r="P26" s="40"/>
      <c r="Q26" s="90">
        <v>438822</v>
      </c>
      <c r="R26" s="90"/>
    </row>
    <row r="27" spans="1:18" ht="21.75" customHeight="1" x14ac:dyDescent="0.2">
      <c r="A27" s="71" t="s">
        <v>97</v>
      </c>
      <c r="C27" s="43">
        <v>3440000</v>
      </c>
      <c r="D27" s="40"/>
      <c r="E27" s="43">
        <v>3311820343744</v>
      </c>
      <c r="F27" s="40"/>
      <c r="G27" s="43">
        <v>3262121353319</v>
      </c>
      <c r="H27" s="40"/>
      <c r="I27" s="90">
        <v>49698990425</v>
      </c>
      <c r="J27" s="40"/>
      <c r="K27" s="43">
        <v>3440000</v>
      </c>
      <c r="L27" s="40"/>
      <c r="M27" s="43">
        <v>3311820343744</v>
      </c>
      <c r="N27" s="40"/>
      <c r="O27" s="90">
        <v>3259480000000</v>
      </c>
      <c r="P27" s="40"/>
      <c r="Q27" s="90">
        <v>52340343744</v>
      </c>
      <c r="R27" s="90"/>
    </row>
    <row r="28" spans="1:18" ht="21.75" customHeight="1" x14ac:dyDescent="0.2">
      <c r="A28" s="71" t="s">
        <v>109</v>
      </c>
      <c r="C28" s="43">
        <v>3373</v>
      </c>
      <c r="D28" s="40"/>
      <c r="E28" s="43">
        <v>2981157837</v>
      </c>
      <c r="F28" s="40"/>
      <c r="G28" s="43">
        <v>2971126955</v>
      </c>
      <c r="H28" s="40"/>
      <c r="I28" s="90">
        <v>10030882</v>
      </c>
      <c r="J28" s="40"/>
      <c r="K28" s="43">
        <v>3373</v>
      </c>
      <c r="L28" s="40"/>
      <c r="M28" s="43">
        <v>2981157837</v>
      </c>
      <c r="N28" s="40"/>
      <c r="O28" s="90">
        <v>2971126955</v>
      </c>
      <c r="P28" s="40"/>
      <c r="Q28" s="90">
        <v>10030882</v>
      </c>
      <c r="R28" s="90"/>
    </row>
    <row r="29" spans="1:18" ht="21.75" customHeight="1" x14ac:dyDescent="0.2">
      <c r="A29" s="71" t="s">
        <v>115</v>
      </c>
      <c r="C29" s="43">
        <v>8713</v>
      </c>
      <c r="D29" s="40"/>
      <c r="E29" s="43">
        <v>7413419074</v>
      </c>
      <c r="F29" s="40"/>
      <c r="G29" s="43">
        <v>7410705534</v>
      </c>
      <c r="H29" s="40"/>
      <c r="I29" s="90">
        <v>2713540</v>
      </c>
      <c r="J29" s="40"/>
      <c r="K29" s="43">
        <v>8713</v>
      </c>
      <c r="L29" s="40"/>
      <c r="M29" s="43">
        <v>7413419074</v>
      </c>
      <c r="N29" s="40"/>
      <c r="O29" s="90">
        <v>7410705534</v>
      </c>
      <c r="P29" s="40"/>
      <c r="Q29" s="90">
        <v>2713540</v>
      </c>
      <c r="R29" s="90"/>
    </row>
    <row r="30" spans="1:18" ht="21.75" customHeight="1" x14ac:dyDescent="0.2">
      <c r="A30" s="71" t="s">
        <v>112</v>
      </c>
      <c r="C30" s="43">
        <v>4400</v>
      </c>
      <c r="D30" s="40"/>
      <c r="E30" s="43">
        <v>3783226165</v>
      </c>
      <c r="F30" s="40"/>
      <c r="G30" s="43">
        <v>3784596826</v>
      </c>
      <c r="H30" s="40"/>
      <c r="I30" s="90">
        <v>-1370660</v>
      </c>
      <c r="J30" s="40"/>
      <c r="K30" s="43">
        <v>4400</v>
      </c>
      <c r="L30" s="40"/>
      <c r="M30" s="43">
        <v>3783226165</v>
      </c>
      <c r="N30" s="40"/>
      <c r="O30" s="90">
        <v>3784596826</v>
      </c>
      <c r="P30" s="40"/>
      <c r="Q30" s="90">
        <v>-1370660</v>
      </c>
      <c r="R30" s="90"/>
    </row>
    <row r="31" spans="1:18" ht="21.75" customHeight="1" x14ac:dyDescent="0.2">
      <c r="A31" s="71" t="s">
        <v>121</v>
      </c>
      <c r="C31" s="43">
        <v>6907</v>
      </c>
      <c r="D31" s="40"/>
      <c r="E31" s="43">
        <v>6105855303</v>
      </c>
      <c r="F31" s="40"/>
      <c r="G31" s="43">
        <v>6123474464</v>
      </c>
      <c r="H31" s="40"/>
      <c r="I31" s="90">
        <v>-17619160</v>
      </c>
      <c r="J31" s="40"/>
      <c r="K31" s="43">
        <v>6907</v>
      </c>
      <c r="L31" s="40"/>
      <c r="M31" s="43">
        <v>6105855303</v>
      </c>
      <c r="N31" s="40"/>
      <c r="O31" s="90">
        <v>6123474464</v>
      </c>
      <c r="P31" s="40"/>
      <c r="Q31" s="90">
        <v>-17619160</v>
      </c>
      <c r="R31" s="90"/>
    </row>
    <row r="32" spans="1:18" ht="21.75" customHeight="1" x14ac:dyDescent="0.2">
      <c r="A32" s="71" t="s">
        <v>100</v>
      </c>
      <c r="C32" s="43">
        <v>1000</v>
      </c>
      <c r="D32" s="40"/>
      <c r="E32" s="43">
        <v>924552394</v>
      </c>
      <c r="F32" s="40"/>
      <c r="G32" s="43">
        <v>924552394</v>
      </c>
      <c r="H32" s="40"/>
      <c r="I32" s="90">
        <v>0</v>
      </c>
      <c r="J32" s="40"/>
      <c r="K32" s="43">
        <v>1000</v>
      </c>
      <c r="L32" s="40"/>
      <c r="M32" s="43">
        <v>924552394</v>
      </c>
      <c r="N32" s="40"/>
      <c r="O32" s="90">
        <v>924552394</v>
      </c>
      <c r="P32" s="40"/>
      <c r="Q32" s="90">
        <v>0</v>
      </c>
      <c r="R32" s="90"/>
    </row>
    <row r="33" spans="1:18" ht="21.75" customHeight="1" x14ac:dyDescent="0.2">
      <c r="A33" s="71" t="s">
        <v>88</v>
      </c>
      <c r="C33" s="43">
        <v>205000</v>
      </c>
      <c r="D33" s="40"/>
      <c r="E33" s="43">
        <v>204008331786</v>
      </c>
      <c r="F33" s="40"/>
      <c r="G33" s="43">
        <v>202099102897</v>
      </c>
      <c r="H33" s="40"/>
      <c r="I33" s="90">
        <v>1909228889</v>
      </c>
      <c r="J33" s="40"/>
      <c r="K33" s="43">
        <v>205000</v>
      </c>
      <c r="L33" s="40"/>
      <c r="M33" s="43">
        <v>204008331786</v>
      </c>
      <c r="N33" s="40"/>
      <c r="O33" s="90">
        <v>197126159608</v>
      </c>
      <c r="P33" s="40"/>
      <c r="Q33" s="90">
        <v>6882172178</v>
      </c>
      <c r="R33" s="90"/>
    </row>
    <row r="34" spans="1:18" ht="21.75" customHeight="1" x14ac:dyDescent="0.2">
      <c r="A34" s="71" t="s">
        <v>70</v>
      </c>
      <c r="C34" s="43">
        <v>71600</v>
      </c>
      <c r="D34" s="40"/>
      <c r="E34" s="43">
        <v>55172118240</v>
      </c>
      <c r="F34" s="40"/>
      <c r="G34" s="43">
        <v>51372279086</v>
      </c>
      <c r="H34" s="40"/>
      <c r="I34" s="90">
        <v>3799839154</v>
      </c>
      <c r="J34" s="40"/>
      <c r="K34" s="43">
        <v>71600</v>
      </c>
      <c r="L34" s="40"/>
      <c r="M34" s="43">
        <v>55172118240</v>
      </c>
      <c r="N34" s="40"/>
      <c r="O34" s="90">
        <v>50593412281</v>
      </c>
      <c r="P34" s="40"/>
      <c r="Q34" s="90">
        <v>4578705959</v>
      </c>
      <c r="R34" s="90"/>
    </row>
    <row r="35" spans="1:18" ht="21.75" customHeight="1" x14ac:dyDescent="0.2">
      <c r="A35" s="71" t="s">
        <v>103</v>
      </c>
      <c r="C35" s="43">
        <v>20000</v>
      </c>
      <c r="D35" s="40"/>
      <c r="E35" s="43">
        <v>19996375000</v>
      </c>
      <c r="F35" s="40"/>
      <c r="G35" s="43">
        <v>19996375000</v>
      </c>
      <c r="H35" s="40"/>
      <c r="I35" s="90">
        <v>0</v>
      </c>
      <c r="J35" s="40"/>
      <c r="K35" s="43">
        <v>20000</v>
      </c>
      <c r="L35" s="40"/>
      <c r="M35" s="43">
        <v>19996375000</v>
      </c>
      <c r="N35" s="40"/>
      <c r="O35" s="90">
        <v>19996375000</v>
      </c>
      <c r="P35" s="40"/>
      <c r="Q35" s="90">
        <v>0</v>
      </c>
      <c r="R35" s="90"/>
    </row>
    <row r="36" spans="1:18" ht="21.75" customHeight="1" x14ac:dyDescent="0.2">
      <c r="A36" s="71" t="s">
        <v>118</v>
      </c>
      <c r="C36" s="43">
        <v>1600</v>
      </c>
      <c r="D36" s="40"/>
      <c r="E36" s="43">
        <v>1452408703</v>
      </c>
      <c r="F36" s="40"/>
      <c r="G36" s="43">
        <v>1451062957</v>
      </c>
      <c r="H36" s="40"/>
      <c r="I36" s="90">
        <v>1345746</v>
      </c>
      <c r="J36" s="40"/>
      <c r="K36" s="43">
        <v>1600</v>
      </c>
      <c r="L36" s="40"/>
      <c r="M36" s="43">
        <v>1452408703</v>
      </c>
      <c r="N36" s="40"/>
      <c r="O36" s="90">
        <v>1451062957</v>
      </c>
      <c r="P36" s="40"/>
      <c r="Q36" s="90">
        <v>1345746</v>
      </c>
      <c r="R36" s="90"/>
    </row>
    <row r="37" spans="1:18" ht="21.75" customHeight="1" x14ac:dyDescent="0.2">
      <c r="A37" s="71" t="s">
        <v>85</v>
      </c>
      <c r="C37" s="43">
        <v>2100000</v>
      </c>
      <c r="D37" s="40"/>
      <c r="E37" s="43">
        <v>2061792632340</v>
      </c>
      <c r="F37" s="40"/>
      <c r="G37" s="43">
        <v>2053131702418</v>
      </c>
      <c r="H37" s="40"/>
      <c r="I37" s="90">
        <v>8660929922</v>
      </c>
      <c r="J37" s="40"/>
      <c r="K37" s="43">
        <v>2100000</v>
      </c>
      <c r="L37" s="40"/>
      <c r="M37" s="43">
        <v>2061792632340</v>
      </c>
      <c r="N37" s="40"/>
      <c r="O37" s="90">
        <v>2027864882859</v>
      </c>
      <c r="P37" s="40"/>
      <c r="Q37" s="90">
        <v>33927749481</v>
      </c>
      <c r="R37" s="90"/>
    </row>
    <row r="38" spans="1:18" ht="21.75" customHeight="1" x14ac:dyDescent="0.2">
      <c r="A38" s="71" t="s">
        <v>94</v>
      </c>
      <c r="C38" s="43">
        <v>500</v>
      </c>
      <c r="D38" s="40"/>
      <c r="E38" s="43">
        <v>499909375</v>
      </c>
      <c r="F38" s="40"/>
      <c r="G38" s="43">
        <v>499909375</v>
      </c>
      <c r="H38" s="40"/>
      <c r="I38" s="90">
        <v>0</v>
      </c>
      <c r="J38" s="40"/>
      <c r="K38" s="43">
        <v>500</v>
      </c>
      <c r="L38" s="40"/>
      <c r="M38" s="43">
        <v>499909375</v>
      </c>
      <c r="N38" s="40"/>
      <c r="O38" s="90">
        <v>499910429</v>
      </c>
      <c r="P38" s="40"/>
      <c r="Q38" s="90">
        <v>-1054</v>
      </c>
      <c r="R38" s="90"/>
    </row>
    <row r="39" spans="1:18" ht="21.75" customHeight="1" x14ac:dyDescent="0.2">
      <c r="A39" s="71" t="s">
        <v>82</v>
      </c>
      <c r="C39" s="43">
        <v>1500000</v>
      </c>
      <c r="D39" s="40"/>
      <c r="E39" s="43">
        <v>1499728125000</v>
      </c>
      <c r="F39" s="40"/>
      <c r="G39" s="43">
        <v>1499728125000</v>
      </c>
      <c r="H39" s="40"/>
      <c r="I39" s="90">
        <v>0</v>
      </c>
      <c r="J39" s="40"/>
      <c r="K39" s="43">
        <v>1500000</v>
      </c>
      <c r="L39" s="40"/>
      <c r="M39" s="43">
        <v>1499728125000</v>
      </c>
      <c r="N39" s="40"/>
      <c r="O39" s="90">
        <v>1499848125000</v>
      </c>
      <c r="P39" s="40"/>
      <c r="Q39" s="90">
        <v>-120000000</v>
      </c>
      <c r="R39" s="90"/>
    </row>
    <row r="40" spans="1:18" ht="21.75" customHeight="1" x14ac:dyDescent="0.2">
      <c r="A40" s="72" t="s">
        <v>91</v>
      </c>
      <c r="C40" s="45">
        <v>500000</v>
      </c>
      <c r="D40" s="40"/>
      <c r="E40" s="45">
        <v>499909375000</v>
      </c>
      <c r="F40" s="40"/>
      <c r="G40" s="45">
        <v>499909375000</v>
      </c>
      <c r="H40" s="40"/>
      <c r="I40" s="90">
        <v>0</v>
      </c>
      <c r="J40" s="40"/>
      <c r="K40" s="45">
        <v>500000</v>
      </c>
      <c r="L40" s="40"/>
      <c r="M40" s="45">
        <v>499909375000</v>
      </c>
      <c r="N40" s="40"/>
      <c r="O40" s="90">
        <v>500000000000</v>
      </c>
      <c r="P40" s="40"/>
      <c r="Q40" s="90">
        <v>-90625000</v>
      </c>
      <c r="R40" s="90"/>
    </row>
    <row r="41" spans="1:18" ht="21.75" customHeight="1" x14ac:dyDescent="0.25">
      <c r="A41" s="67"/>
      <c r="B41" s="57"/>
      <c r="C41" s="52">
        <v>206229437</v>
      </c>
      <c r="D41" s="51"/>
      <c r="E41" s="52">
        <v>12378534344524</v>
      </c>
      <c r="F41" s="51"/>
      <c r="G41" s="52">
        <v>12291172024510</v>
      </c>
      <c r="H41" s="51"/>
      <c r="I41" s="52">
        <v>87362320019</v>
      </c>
      <c r="J41" s="51"/>
      <c r="K41" s="52">
        <v>206229437</v>
      </c>
      <c r="L41" s="51"/>
      <c r="M41" s="52">
        <v>12378534344524</v>
      </c>
      <c r="N41" s="51"/>
      <c r="O41" s="52">
        <v>12137523989499</v>
      </c>
      <c r="P41" s="51"/>
      <c r="Q41" s="222">
        <v>241010355031</v>
      </c>
      <c r="R41" s="222"/>
    </row>
  </sheetData>
  <sheetProtection algorithmName="SHA-512" hashValue="2475KpBeI610WD7ApuCIGA02DS8lZXzsR5b7EG4neVP2FfXOKZ5l/uf2CrBUpYQLiPr/IDEDyHo4qk24Xxy9bg==" saltValue="/f0WZljwJG+79L/b3dsB7A==" spinCount="100000" sheet="1" objects="1" scenarios="1" selectLockedCells="1" autoFilter="0" selectUnlockedCells="1"/>
  <mergeCells count="10">
    <mergeCell ref="Q41:R41"/>
    <mergeCell ref="Q8:R8"/>
    <mergeCell ref="A1:Q1"/>
    <mergeCell ref="A2:R2"/>
    <mergeCell ref="A3:R3"/>
    <mergeCell ref="A5:R5"/>
    <mergeCell ref="A6:A7"/>
    <mergeCell ref="C6:I6"/>
    <mergeCell ref="K6:R6"/>
    <mergeCell ref="Q7:R7"/>
  </mergeCells>
  <pageMargins left="0.39" right="0.39" top="0.39" bottom="0.39" header="0" footer="0"/>
  <pageSetup paperSize="9" scale="8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39997558519241921"/>
    <pageSetUpPr fitToPage="1"/>
  </sheetPr>
  <dimension ref="A1:AB20"/>
  <sheetViews>
    <sheetView rightToLeft="1" view="pageBreakPreview" zoomScale="62" zoomScaleNormal="100" zoomScaleSheetLayoutView="62" workbookViewId="0">
      <selection activeCell="A45" sqref="A45"/>
    </sheetView>
  </sheetViews>
  <sheetFormatPr defaultRowHeight="21" x14ac:dyDescent="0.6"/>
  <cols>
    <col min="1" max="2" width="2.5703125" style="4" customWidth="1"/>
    <col min="3" max="3" width="23.42578125" style="4" customWidth="1"/>
    <col min="4" max="5" width="1.28515625" style="4" customWidth="1"/>
    <col min="6" max="6" width="11.7109375" style="4" customWidth="1"/>
    <col min="7" max="7" width="1.28515625" style="4" customWidth="1"/>
    <col min="8" max="8" width="17.7109375" style="4" bestFit="1" customWidth="1"/>
    <col min="9" max="9" width="1.28515625" style="4" customWidth="1"/>
    <col min="10" max="10" width="17.28515625" style="4" bestFit="1" customWidth="1"/>
    <col min="11" max="11" width="1.28515625" style="4" customWidth="1"/>
    <col min="12" max="12" width="11.140625" style="4" customWidth="1"/>
    <col min="13" max="13" width="1.28515625" style="4" customWidth="1"/>
    <col min="14" max="14" width="14.28515625" style="4" customWidth="1"/>
    <col min="15" max="15" width="1.28515625" style="4" customWidth="1"/>
    <col min="16" max="16" width="10.140625" style="4" customWidth="1"/>
    <col min="17" max="17" width="1.28515625" style="4" customWidth="1"/>
    <col min="18" max="18" width="12" style="4" customWidth="1"/>
    <col min="19" max="19" width="1.28515625" style="4" customWidth="1"/>
    <col min="20" max="20" width="15.5703125" style="4" customWidth="1"/>
    <col min="21" max="21" width="1.28515625" style="4" customWidth="1"/>
    <col min="22" max="22" width="15.5703125" style="4" customWidth="1"/>
    <col min="23" max="23" width="1.28515625" style="4" customWidth="1"/>
    <col min="24" max="24" width="17.7109375" style="4" bestFit="1" customWidth="1"/>
    <col min="25" max="25" width="1.28515625" style="4" customWidth="1"/>
    <col min="26" max="26" width="17.28515625" style="4" bestFit="1" customWidth="1"/>
    <col min="27" max="27" width="1.28515625" style="4" customWidth="1"/>
    <col min="28" max="28" width="12.140625" style="4" customWidth="1"/>
    <col min="29" max="29" width="0.28515625" style="4" customWidth="1"/>
    <col min="30" max="16384" width="9.140625" style="4"/>
  </cols>
  <sheetData>
    <row r="1" spans="1:28" ht="29.1" customHeight="1" x14ac:dyDescent="0.6">
      <c r="A1" s="171" t="s">
        <v>0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  <c r="P1" s="171"/>
      <c r="Q1" s="171"/>
      <c r="R1" s="171"/>
      <c r="S1" s="171"/>
      <c r="T1" s="171"/>
      <c r="U1" s="171"/>
      <c r="V1" s="171"/>
      <c r="W1" s="171"/>
      <c r="X1" s="171"/>
      <c r="Y1" s="171"/>
      <c r="Z1" s="171"/>
      <c r="AA1" s="171"/>
      <c r="AB1" s="171"/>
    </row>
    <row r="2" spans="1:28" ht="21.75" customHeight="1" x14ac:dyDescent="0.6">
      <c r="A2" s="171" t="s">
        <v>1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  <c r="R2" s="171"/>
      <c r="S2" s="171"/>
      <c r="T2" s="171"/>
      <c r="U2" s="171"/>
      <c r="V2" s="171"/>
      <c r="W2" s="171"/>
      <c r="X2" s="171"/>
      <c r="Y2" s="171"/>
      <c r="Z2" s="171"/>
      <c r="AA2" s="171"/>
      <c r="AB2" s="171"/>
    </row>
    <row r="3" spans="1:28" ht="21.75" customHeight="1" x14ac:dyDescent="0.6">
      <c r="A3" s="171" t="s">
        <v>2</v>
      </c>
      <c r="B3" s="171"/>
      <c r="C3" s="171"/>
      <c r="D3" s="171"/>
      <c r="E3" s="171"/>
      <c r="F3" s="171"/>
      <c r="G3" s="171"/>
      <c r="H3" s="171"/>
      <c r="I3" s="171"/>
      <c r="J3" s="171"/>
      <c r="K3" s="171"/>
      <c r="L3" s="171"/>
      <c r="M3" s="171"/>
      <c r="N3" s="171"/>
      <c r="O3" s="171"/>
      <c r="P3" s="171"/>
      <c r="Q3" s="171"/>
      <c r="R3" s="171"/>
      <c r="S3" s="171"/>
      <c r="T3" s="171"/>
      <c r="U3" s="171"/>
      <c r="V3" s="171"/>
      <c r="W3" s="171"/>
      <c r="X3" s="171"/>
      <c r="Y3" s="171"/>
      <c r="Z3" s="171"/>
      <c r="AA3" s="171"/>
      <c r="AB3" s="171"/>
    </row>
    <row r="4" spans="1:28" ht="21" customHeight="1" x14ac:dyDescent="0.6">
      <c r="A4" s="6" t="s">
        <v>3</v>
      </c>
      <c r="B4" s="172" t="s">
        <v>4</v>
      </c>
      <c r="C4" s="172"/>
      <c r="D4" s="172"/>
      <c r="E4" s="172"/>
      <c r="F4" s="172"/>
      <c r="G4" s="172"/>
      <c r="H4" s="172"/>
      <c r="I4" s="172"/>
      <c r="J4" s="172"/>
      <c r="K4" s="172"/>
      <c r="L4" s="172"/>
      <c r="M4" s="172"/>
      <c r="N4" s="172"/>
      <c r="O4" s="172"/>
      <c r="P4" s="172"/>
      <c r="Q4" s="172"/>
      <c r="R4" s="172"/>
      <c r="S4" s="172"/>
      <c r="T4" s="172"/>
      <c r="U4" s="172"/>
      <c r="V4" s="172"/>
      <c r="W4" s="172"/>
      <c r="X4" s="172"/>
      <c r="Y4" s="172"/>
      <c r="Z4" s="172"/>
      <c r="AA4" s="172"/>
      <c r="AB4" s="172"/>
    </row>
    <row r="5" spans="1:28" ht="20.25" customHeight="1" x14ac:dyDescent="0.6">
      <c r="A5" s="172" t="s">
        <v>5</v>
      </c>
      <c r="B5" s="172"/>
      <c r="C5" s="172" t="s">
        <v>202</v>
      </c>
      <c r="D5" s="172"/>
      <c r="E5" s="172"/>
      <c r="F5" s="172"/>
      <c r="G5" s="172"/>
      <c r="H5" s="172"/>
      <c r="I5" s="172"/>
      <c r="J5" s="172"/>
      <c r="K5" s="172"/>
      <c r="L5" s="172"/>
      <c r="M5" s="172"/>
      <c r="N5" s="172"/>
      <c r="O5" s="172"/>
      <c r="P5" s="172"/>
      <c r="Q5" s="172"/>
      <c r="R5" s="172"/>
      <c r="S5" s="172"/>
      <c r="T5" s="172"/>
      <c r="U5" s="172"/>
      <c r="V5" s="172"/>
      <c r="W5" s="172"/>
      <c r="X5" s="172"/>
      <c r="Y5" s="172"/>
      <c r="Z5" s="172"/>
      <c r="AA5" s="172"/>
      <c r="AB5" s="172"/>
    </row>
    <row r="6" spans="1:28" ht="14.45" customHeight="1" x14ac:dyDescent="0.6">
      <c r="F6" s="167" t="s">
        <v>6</v>
      </c>
      <c r="G6" s="167"/>
      <c r="H6" s="167"/>
      <c r="I6" s="167"/>
      <c r="J6" s="167"/>
      <c r="L6" s="167" t="s">
        <v>7</v>
      </c>
      <c r="M6" s="167"/>
      <c r="N6" s="167"/>
      <c r="O6" s="167"/>
      <c r="P6" s="167"/>
      <c r="Q6" s="167"/>
      <c r="R6" s="167"/>
      <c r="T6" s="167" t="s">
        <v>8</v>
      </c>
      <c r="U6" s="167"/>
      <c r="V6" s="167"/>
      <c r="W6" s="167"/>
      <c r="X6" s="167"/>
      <c r="Y6" s="167"/>
      <c r="Z6" s="167"/>
      <c r="AA6" s="167"/>
      <c r="AB6" s="167"/>
    </row>
    <row r="7" spans="1:28" ht="14.45" customHeight="1" x14ac:dyDescent="0.6">
      <c r="F7" s="5"/>
      <c r="G7" s="5"/>
      <c r="H7" s="5"/>
      <c r="I7" s="5"/>
      <c r="J7" s="5"/>
      <c r="L7" s="170" t="s">
        <v>9</v>
      </c>
      <c r="M7" s="170"/>
      <c r="N7" s="170"/>
      <c r="O7" s="5"/>
      <c r="P7" s="170" t="s">
        <v>10</v>
      </c>
      <c r="Q7" s="170"/>
      <c r="R7" s="170"/>
      <c r="T7" s="5"/>
      <c r="U7" s="5"/>
      <c r="V7" s="5"/>
      <c r="W7" s="5"/>
      <c r="X7" s="5"/>
      <c r="Y7" s="5"/>
      <c r="Z7" s="5"/>
      <c r="AA7" s="5"/>
      <c r="AB7" s="5"/>
    </row>
    <row r="8" spans="1:28" ht="40.5" customHeight="1" x14ac:dyDescent="0.6">
      <c r="A8" s="167" t="s">
        <v>11</v>
      </c>
      <c r="B8" s="167"/>
      <c r="C8" s="167"/>
      <c r="E8" s="167" t="s">
        <v>12</v>
      </c>
      <c r="F8" s="167"/>
      <c r="H8" s="2" t="s">
        <v>13</v>
      </c>
      <c r="J8" s="2" t="s">
        <v>14</v>
      </c>
      <c r="L8" s="3" t="s">
        <v>12</v>
      </c>
      <c r="M8" s="5"/>
      <c r="N8" s="3" t="s">
        <v>13</v>
      </c>
      <c r="P8" s="3" t="s">
        <v>12</v>
      </c>
      <c r="Q8" s="5"/>
      <c r="R8" s="3" t="s">
        <v>15</v>
      </c>
      <c r="T8" s="2" t="s">
        <v>12</v>
      </c>
      <c r="V8" s="2" t="s">
        <v>16</v>
      </c>
      <c r="X8" s="2" t="s">
        <v>13</v>
      </c>
      <c r="Z8" s="2" t="s">
        <v>14</v>
      </c>
      <c r="AB8" s="12" t="s">
        <v>17</v>
      </c>
    </row>
    <row r="9" spans="1:28" ht="21.75" customHeight="1" x14ac:dyDescent="0.6">
      <c r="A9" s="168" t="s">
        <v>18</v>
      </c>
      <c r="B9" s="168"/>
      <c r="C9" s="168"/>
      <c r="E9" s="169">
        <v>14152500</v>
      </c>
      <c r="F9" s="169"/>
      <c r="G9" s="17"/>
      <c r="H9" s="18">
        <v>199767895368</v>
      </c>
      <c r="I9" s="17"/>
      <c r="J9" s="18">
        <v>58383414393.75</v>
      </c>
      <c r="L9" s="18" t="s">
        <v>201</v>
      </c>
      <c r="M9" s="17"/>
      <c r="N9" s="18" t="s">
        <v>201</v>
      </c>
      <c r="O9" s="17"/>
      <c r="P9" s="18" t="s">
        <v>201</v>
      </c>
      <c r="Q9" s="17"/>
      <c r="R9" s="18" t="s">
        <v>201</v>
      </c>
      <c r="T9" s="18">
        <v>14152500</v>
      </c>
      <c r="U9" s="17"/>
      <c r="V9" s="18">
        <v>3624</v>
      </c>
      <c r="W9" s="17"/>
      <c r="X9" s="18">
        <v>199767895368</v>
      </c>
      <c r="Y9" s="17"/>
      <c r="Z9" s="18">
        <v>50983492473</v>
      </c>
      <c r="AA9" s="17"/>
      <c r="AB9" s="13">
        <v>0.33</v>
      </c>
    </row>
    <row r="10" spans="1:28" ht="21.75" customHeight="1" x14ac:dyDescent="0.6">
      <c r="A10" s="163" t="s">
        <v>19</v>
      </c>
      <c r="B10" s="163"/>
      <c r="C10" s="163"/>
      <c r="E10" s="164">
        <v>20000000</v>
      </c>
      <c r="F10" s="164"/>
      <c r="G10" s="17"/>
      <c r="H10" s="19">
        <v>59783255650</v>
      </c>
      <c r="I10" s="17"/>
      <c r="J10" s="19">
        <v>67476114000</v>
      </c>
      <c r="L10" s="19" t="s">
        <v>201</v>
      </c>
      <c r="M10" s="17"/>
      <c r="N10" s="19" t="s">
        <v>201</v>
      </c>
      <c r="O10" s="17"/>
      <c r="P10" s="19" t="s">
        <v>201</v>
      </c>
      <c r="Q10" s="17"/>
      <c r="R10" s="19" t="s">
        <v>201</v>
      </c>
      <c r="T10" s="19">
        <v>20000000</v>
      </c>
      <c r="U10" s="17"/>
      <c r="V10" s="19">
        <v>3449</v>
      </c>
      <c r="W10" s="17"/>
      <c r="X10" s="19">
        <v>59783255650</v>
      </c>
      <c r="Y10" s="17"/>
      <c r="Z10" s="19">
        <v>68569569000</v>
      </c>
      <c r="AA10" s="17"/>
      <c r="AB10" s="14">
        <v>0.44</v>
      </c>
    </row>
    <row r="11" spans="1:28" ht="21.75" customHeight="1" x14ac:dyDescent="0.6">
      <c r="A11" s="163" t="s">
        <v>20</v>
      </c>
      <c r="B11" s="163"/>
      <c r="C11" s="163"/>
      <c r="E11" s="164">
        <v>5000000</v>
      </c>
      <c r="F11" s="164"/>
      <c r="G11" s="17"/>
      <c r="H11" s="19">
        <v>71718834125</v>
      </c>
      <c r="I11" s="17"/>
      <c r="J11" s="19">
        <v>80264567250</v>
      </c>
      <c r="L11" s="19" t="s">
        <v>201</v>
      </c>
      <c r="M11" s="17"/>
      <c r="N11" s="19" t="s">
        <v>201</v>
      </c>
      <c r="O11" s="17"/>
      <c r="P11" s="19" t="s">
        <v>201</v>
      </c>
      <c r="Q11" s="17"/>
      <c r="R11" s="19" t="s">
        <v>201</v>
      </c>
      <c r="T11" s="19">
        <v>5000000</v>
      </c>
      <c r="U11" s="17"/>
      <c r="V11" s="19">
        <v>16450</v>
      </c>
      <c r="W11" s="17"/>
      <c r="X11" s="19">
        <v>71718834125</v>
      </c>
      <c r="Y11" s="17"/>
      <c r="Z11" s="19">
        <v>81760612500</v>
      </c>
      <c r="AA11" s="17"/>
      <c r="AB11" s="14">
        <v>0.52</v>
      </c>
    </row>
    <row r="12" spans="1:28" ht="21.75" customHeight="1" x14ac:dyDescent="0.6">
      <c r="A12" s="163" t="s">
        <v>21</v>
      </c>
      <c r="B12" s="163"/>
      <c r="C12" s="163"/>
      <c r="E12" s="164">
        <v>21362500</v>
      </c>
      <c r="F12" s="164"/>
      <c r="G12" s="17"/>
      <c r="H12" s="19">
        <v>57946514882</v>
      </c>
      <c r="I12" s="17"/>
      <c r="J12" s="19">
        <v>64258299596.25</v>
      </c>
      <c r="L12" s="19" t="s">
        <v>201</v>
      </c>
      <c r="M12" s="17"/>
      <c r="N12" s="19" t="s">
        <v>201</v>
      </c>
      <c r="O12" s="17"/>
      <c r="P12" s="19" t="s">
        <v>201</v>
      </c>
      <c r="Q12" s="17"/>
      <c r="R12" s="19" t="s">
        <v>201</v>
      </c>
      <c r="T12" s="19">
        <v>21362500</v>
      </c>
      <c r="U12" s="17"/>
      <c r="V12" s="19">
        <v>3063</v>
      </c>
      <c r="W12" s="17"/>
      <c r="X12" s="19">
        <v>57946514882</v>
      </c>
      <c r="Y12" s="17"/>
      <c r="Z12" s="19">
        <v>65044009141.875</v>
      </c>
      <c r="AA12" s="17"/>
      <c r="AB12" s="14">
        <v>0.42</v>
      </c>
    </row>
    <row r="13" spans="1:28" ht="21.75" customHeight="1" x14ac:dyDescent="0.6">
      <c r="A13" s="163" t="s">
        <v>22</v>
      </c>
      <c r="B13" s="163"/>
      <c r="C13" s="163"/>
      <c r="E13" s="164">
        <v>60450168</v>
      </c>
      <c r="F13" s="164"/>
      <c r="G13" s="17"/>
      <c r="H13" s="19">
        <v>99519482626</v>
      </c>
      <c r="I13" s="17"/>
      <c r="J13" s="19">
        <v>79319446140.528</v>
      </c>
      <c r="L13" s="19" t="s">
        <v>201</v>
      </c>
      <c r="M13" s="17"/>
      <c r="N13" s="19" t="s">
        <v>201</v>
      </c>
      <c r="O13" s="17"/>
      <c r="P13" s="19" t="s">
        <v>201</v>
      </c>
      <c r="Q13" s="17"/>
      <c r="R13" s="19" t="s">
        <v>201</v>
      </c>
      <c r="T13" s="19">
        <v>60450168</v>
      </c>
      <c r="U13" s="17"/>
      <c r="V13" s="19">
        <v>1326</v>
      </c>
      <c r="W13" s="17"/>
      <c r="X13" s="19">
        <v>99519482626</v>
      </c>
      <c r="Y13" s="17"/>
      <c r="Z13" s="19">
        <v>79679989077.530396</v>
      </c>
      <c r="AA13" s="17"/>
      <c r="AB13" s="14">
        <v>0.51</v>
      </c>
    </row>
    <row r="14" spans="1:28" ht="21.75" customHeight="1" x14ac:dyDescent="0.6">
      <c r="A14" s="163" t="s">
        <v>23</v>
      </c>
      <c r="B14" s="163"/>
      <c r="C14" s="163"/>
      <c r="E14" s="164">
        <v>32085561</v>
      </c>
      <c r="F14" s="164"/>
      <c r="G14" s="17"/>
      <c r="H14" s="19">
        <v>57550196900</v>
      </c>
      <c r="I14" s="17"/>
      <c r="J14" s="19">
        <v>63087621482.034897</v>
      </c>
      <c r="L14" s="19" t="s">
        <v>201</v>
      </c>
      <c r="M14" s="17"/>
      <c r="N14" s="19" t="s">
        <v>201</v>
      </c>
      <c r="O14" s="17"/>
      <c r="P14" s="19" t="s">
        <v>201</v>
      </c>
      <c r="Q14" s="17"/>
      <c r="R14" s="19" t="s">
        <v>201</v>
      </c>
      <c r="T14" s="19">
        <v>32085561</v>
      </c>
      <c r="U14" s="17"/>
      <c r="V14" s="19">
        <v>2015</v>
      </c>
      <c r="W14" s="17"/>
      <c r="X14" s="19">
        <v>57550196900</v>
      </c>
      <c r="Y14" s="17"/>
      <c r="Z14" s="19">
        <v>64267723602.780701</v>
      </c>
      <c r="AA14" s="17"/>
      <c r="AB14" s="14">
        <v>0.41</v>
      </c>
    </row>
    <row r="15" spans="1:28" ht="21.75" customHeight="1" x14ac:dyDescent="0.6">
      <c r="A15" s="163" t="s">
        <v>24</v>
      </c>
      <c r="B15" s="163"/>
      <c r="C15" s="163"/>
      <c r="E15" s="164">
        <v>218115</v>
      </c>
      <c r="F15" s="164"/>
      <c r="G15" s="17"/>
      <c r="H15" s="19">
        <v>3735656358</v>
      </c>
      <c r="I15" s="17"/>
      <c r="J15" s="19">
        <v>4188908608.29</v>
      </c>
      <c r="L15" s="19" t="s">
        <v>201</v>
      </c>
      <c r="M15" s="17"/>
      <c r="N15" s="19" t="s">
        <v>201</v>
      </c>
      <c r="O15" s="17"/>
      <c r="P15" s="19" t="s">
        <v>201</v>
      </c>
      <c r="Q15" s="17"/>
      <c r="R15" s="19" t="s">
        <v>201</v>
      </c>
      <c r="T15" s="19">
        <v>218115</v>
      </c>
      <c r="U15" s="17"/>
      <c r="V15" s="19">
        <v>19800</v>
      </c>
      <c r="W15" s="17"/>
      <c r="X15" s="19">
        <v>3735656358</v>
      </c>
      <c r="Y15" s="17"/>
      <c r="Z15" s="19">
        <v>4292980871.8499999</v>
      </c>
      <c r="AA15" s="17"/>
      <c r="AB15" s="14">
        <v>0.03</v>
      </c>
    </row>
    <row r="16" spans="1:28" ht="21.75" customHeight="1" x14ac:dyDescent="0.6">
      <c r="A16" s="163" t="s">
        <v>25</v>
      </c>
      <c r="B16" s="163"/>
      <c r="C16" s="163"/>
      <c r="E16" s="164">
        <v>68564</v>
      </c>
      <c r="F16" s="164"/>
      <c r="G16" s="17"/>
      <c r="H16" s="19">
        <v>406839684</v>
      </c>
      <c r="I16" s="17"/>
      <c r="J16" s="19">
        <v>475047628.074</v>
      </c>
      <c r="L16" s="19" t="s">
        <v>201</v>
      </c>
      <c r="M16" s="17"/>
      <c r="N16" s="19" t="s">
        <v>201</v>
      </c>
      <c r="O16" s="17"/>
      <c r="P16" s="19" t="s">
        <v>201</v>
      </c>
      <c r="Q16" s="17"/>
      <c r="R16" s="19" t="s">
        <v>201</v>
      </c>
      <c r="T16" s="19">
        <v>68564</v>
      </c>
      <c r="U16" s="17"/>
      <c r="V16" s="19">
        <v>6740</v>
      </c>
      <c r="W16" s="17"/>
      <c r="X16" s="19">
        <v>406839684</v>
      </c>
      <c r="Y16" s="17"/>
      <c r="Z16" s="19">
        <v>459371737.90799999</v>
      </c>
      <c r="AA16" s="17"/>
      <c r="AB16" s="14">
        <v>0</v>
      </c>
    </row>
    <row r="17" spans="1:28" ht="21.75" customHeight="1" x14ac:dyDescent="0.6">
      <c r="A17" s="163" t="s">
        <v>26</v>
      </c>
      <c r="B17" s="163"/>
      <c r="C17" s="163"/>
      <c r="E17" s="164">
        <v>15000000</v>
      </c>
      <c r="F17" s="164"/>
      <c r="G17" s="17"/>
      <c r="H17" s="19">
        <v>55203962940</v>
      </c>
      <c r="I17" s="17"/>
      <c r="J17" s="19">
        <v>62729525250</v>
      </c>
      <c r="L17" s="19" t="s">
        <v>201</v>
      </c>
      <c r="M17" s="17"/>
      <c r="N17" s="19" t="s">
        <v>201</v>
      </c>
      <c r="O17" s="17"/>
      <c r="P17" s="19" t="s">
        <v>201</v>
      </c>
      <c r="Q17" s="17"/>
      <c r="R17" s="19" t="s">
        <v>201</v>
      </c>
      <c r="T17" s="19">
        <v>15000000</v>
      </c>
      <c r="U17" s="17"/>
      <c r="V17" s="19">
        <v>4268</v>
      </c>
      <c r="W17" s="17"/>
      <c r="X17" s="19">
        <v>55203962940</v>
      </c>
      <c r="Y17" s="17"/>
      <c r="Z17" s="19">
        <v>63639081000</v>
      </c>
      <c r="AA17" s="17"/>
      <c r="AB17" s="14">
        <v>0.41</v>
      </c>
    </row>
    <row r="18" spans="1:28" ht="21.75" customHeight="1" x14ac:dyDescent="0.6">
      <c r="A18" s="163" t="s">
        <v>27</v>
      </c>
      <c r="B18" s="163"/>
      <c r="C18" s="163"/>
      <c r="E18" s="164">
        <v>10210000</v>
      </c>
      <c r="F18" s="164"/>
      <c r="G18" s="17"/>
      <c r="H18" s="19">
        <v>22234674093</v>
      </c>
      <c r="I18" s="17"/>
      <c r="J18" s="19">
        <v>70537290975</v>
      </c>
      <c r="L18" s="19" t="s">
        <v>201</v>
      </c>
      <c r="M18" s="17"/>
      <c r="N18" s="19" t="s">
        <v>201</v>
      </c>
      <c r="O18" s="17"/>
      <c r="P18" s="19" t="s">
        <v>201</v>
      </c>
      <c r="Q18" s="17"/>
      <c r="R18" s="19" t="s">
        <v>201</v>
      </c>
      <c r="T18" s="19">
        <v>10210000</v>
      </c>
      <c r="U18" s="17"/>
      <c r="V18" s="19">
        <v>6880</v>
      </c>
      <c r="W18" s="17"/>
      <c r="X18" s="19">
        <v>22234674093</v>
      </c>
      <c r="Y18" s="17"/>
      <c r="Z18" s="19">
        <v>69826843440</v>
      </c>
      <c r="AA18" s="17"/>
      <c r="AB18" s="14">
        <v>0.45</v>
      </c>
    </row>
    <row r="19" spans="1:28" ht="21.75" customHeight="1" x14ac:dyDescent="0.6">
      <c r="A19" s="165" t="s">
        <v>28</v>
      </c>
      <c r="B19" s="165"/>
      <c r="C19" s="165"/>
      <c r="D19" s="7"/>
      <c r="E19" s="164">
        <v>5717058</v>
      </c>
      <c r="F19" s="166"/>
      <c r="G19" s="17"/>
      <c r="H19" s="20">
        <v>59931530640</v>
      </c>
      <c r="I19" s="17"/>
      <c r="J19" s="20">
        <v>57518063071.092903</v>
      </c>
      <c r="L19" s="19" t="s">
        <v>201</v>
      </c>
      <c r="M19" s="17"/>
      <c r="N19" s="19" t="s">
        <v>201</v>
      </c>
      <c r="O19" s="17"/>
      <c r="P19" s="19" t="s">
        <v>201</v>
      </c>
      <c r="Q19" s="17"/>
      <c r="R19" s="19" t="s">
        <v>201</v>
      </c>
      <c r="T19" s="21">
        <v>5717058</v>
      </c>
      <c r="U19" s="17"/>
      <c r="V19" s="21">
        <v>10350</v>
      </c>
      <c r="W19" s="17"/>
      <c r="X19" s="20">
        <v>59931530640</v>
      </c>
      <c r="Y19" s="17"/>
      <c r="Z19" s="20">
        <v>58819479575.714996</v>
      </c>
      <c r="AA19" s="17"/>
      <c r="AB19" s="15">
        <v>0.38</v>
      </c>
    </row>
    <row r="20" spans="1:28" ht="21.75" customHeight="1" x14ac:dyDescent="0.6">
      <c r="A20" s="162" t="s">
        <v>29</v>
      </c>
      <c r="B20" s="162"/>
      <c r="C20" s="162"/>
      <c r="D20" s="162"/>
      <c r="F20" s="8"/>
      <c r="H20" s="9">
        <v>687798843266</v>
      </c>
      <c r="I20" s="10"/>
      <c r="J20" s="9">
        <v>608238298395.02002</v>
      </c>
      <c r="K20" s="10"/>
      <c r="L20" s="22"/>
      <c r="M20" s="23"/>
      <c r="N20" s="24" t="s">
        <v>201</v>
      </c>
      <c r="O20" s="23"/>
      <c r="P20" s="22"/>
      <c r="Q20" s="23"/>
      <c r="R20" s="24" t="s">
        <v>201</v>
      </c>
      <c r="S20" s="10"/>
      <c r="T20" s="11"/>
      <c r="U20" s="10"/>
      <c r="V20" s="11"/>
      <c r="W20" s="10"/>
      <c r="X20" s="9">
        <v>687798843266</v>
      </c>
      <c r="Y20" s="10"/>
      <c r="Z20" s="9">
        <v>607343152420.65906</v>
      </c>
      <c r="AA20" s="10"/>
      <c r="AB20" s="16">
        <v>3.9</v>
      </c>
    </row>
  </sheetData>
  <sheetProtection algorithmName="SHA-512" hashValue="wYCEgrQUc5MjNH4nm9O8hLjuuFI5GE1immwWiJSeNtcDcSqfgQFgeAPlXIMe6V37CI+tfAon+sNAA/1eDxJC5g==" saltValue="FR2soTq25+2zv9Euu+/FLw==" spinCount="100000" sheet="1" objects="1" scenarios="1" selectLockedCells="1" autoFilter="0" selectUnlockedCells="1"/>
  <mergeCells count="36">
    <mergeCell ref="A1:AB1"/>
    <mergeCell ref="A2:AB2"/>
    <mergeCell ref="A3:AB3"/>
    <mergeCell ref="B4:AB4"/>
    <mergeCell ref="A5:B5"/>
    <mergeCell ref="C5:AB5"/>
    <mergeCell ref="F6:J6"/>
    <mergeCell ref="L6:R6"/>
    <mergeCell ref="T6:AB6"/>
    <mergeCell ref="L7:N7"/>
    <mergeCell ref="P7:R7"/>
    <mergeCell ref="A8:C8"/>
    <mergeCell ref="E8:F8"/>
    <mergeCell ref="A9:C9"/>
    <mergeCell ref="E9:F9"/>
    <mergeCell ref="A10:C10"/>
    <mergeCell ref="E10:F10"/>
    <mergeCell ref="A11:C11"/>
    <mergeCell ref="E11:F11"/>
    <mergeCell ref="A12:C12"/>
    <mergeCell ref="E12:F12"/>
    <mergeCell ref="A13:C13"/>
    <mergeCell ref="E13:F13"/>
    <mergeCell ref="A14:C14"/>
    <mergeCell ref="E14:F14"/>
    <mergeCell ref="A15:C15"/>
    <mergeCell ref="E15:F15"/>
    <mergeCell ref="A16:C16"/>
    <mergeCell ref="E16:F16"/>
    <mergeCell ref="A20:D20"/>
    <mergeCell ref="A17:C17"/>
    <mergeCell ref="E17:F17"/>
    <mergeCell ref="A18:C18"/>
    <mergeCell ref="E18:F18"/>
    <mergeCell ref="A19:C19"/>
    <mergeCell ref="E19:F19"/>
  </mergeCells>
  <pageMargins left="0.39" right="0.39" top="0.39" bottom="0.39" header="0" footer="0"/>
  <pageSetup paperSize="9" scale="6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AW25"/>
  <sheetViews>
    <sheetView rightToLeft="1" view="pageBreakPreview" zoomScale="62" zoomScaleNormal="100" zoomScaleSheetLayoutView="62" workbookViewId="0">
      <selection activeCell="A45" sqref="A45"/>
    </sheetView>
  </sheetViews>
  <sheetFormatPr defaultRowHeight="12.75" x14ac:dyDescent="0.2"/>
  <cols>
    <col min="1" max="1" width="13" customWidth="1"/>
    <col min="2" max="2" width="1.28515625" customWidth="1"/>
    <col min="3" max="3" width="13" customWidth="1"/>
    <col min="4" max="4" width="1.28515625" customWidth="1"/>
    <col min="5" max="5" width="1.85546875" customWidth="1"/>
    <col min="6" max="6" width="1.28515625" hidden="1" customWidth="1"/>
    <col min="7" max="7" width="6.42578125" hidden="1" customWidth="1"/>
    <col min="8" max="8" width="1.28515625" customWidth="1"/>
    <col min="9" max="9" width="5.140625" customWidth="1"/>
    <col min="10" max="10" width="1.28515625" customWidth="1"/>
    <col min="11" max="11" width="9.140625" customWidth="1"/>
    <col min="12" max="12" width="1.28515625" customWidth="1"/>
    <col min="13" max="13" width="2.5703125" customWidth="1"/>
    <col min="14" max="14" width="1.28515625" customWidth="1"/>
    <col min="15" max="15" width="9.140625" customWidth="1"/>
    <col min="16" max="16" width="1.28515625" customWidth="1"/>
    <col min="17" max="17" width="2.5703125" customWidth="1"/>
    <col min="18" max="20" width="1.28515625" customWidth="1"/>
    <col min="21" max="21" width="6.42578125" customWidth="1"/>
    <col min="22" max="22" width="1.28515625" customWidth="1"/>
    <col min="23" max="23" width="2.5703125" customWidth="1"/>
    <col min="24" max="26" width="1.28515625" customWidth="1"/>
    <col min="27" max="27" width="6.42578125" customWidth="1"/>
    <col min="28" max="28" width="1.28515625" customWidth="1"/>
    <col min="29" max="29" width="2.5703125" customWidth="1"/>
    <col min="30" max="32" width="1.28515625" customWidth="1"/>
    <col min="33" max="33" width="9" customWidth="1"/>
    <col min="34" max="34" width="1.28515625" customWidth="1"/>
    <col min="35" max="35" width="2.5703125" customWidth="1"/>
    <col min="36" max="36" width="1.28515625" customWidth="1"/>
    <col min="37" max="37" width="8.28515625" customWidth="1"/>
    <col min="38" max="38" width="1.28515625" customWidth="1"/>
    <col min="39" max="39" width="2.5703125" customWidth="1"/>
    <col min="40" max="40" width="1.28515625" customWidth="1"/>
    <col min="41" max="41" width="9.140625" customWidth="1"/>
    <col min="42" max="42" width="1.28515625" customWidth="1"/>
    <col min="43" max="43" width="2.5703125" customWidth="1"/>
    <col min="44" max="44" width="1.28515625" customWidth="1"/>
    <col min="45" max="45" width="8.28515625" customWidth="1"/>
    <col min="46" max="46" width="1.28515625" customWidth="1"/>
    <col min="47" max="47" width="0.140625" customWidth="1"/>
    <col min="48" max="48" width="13" hidden="1" customWidth="1"/>
    <col min="49" max="49" width="7.7109375" hidden="1" customWidth="1"/>
    <col min="50" max="50" width="0.28515625" customWidth="1"/>
  </cols>
  <sheetData>
    <row r="1" spans="1:49" ht="29.1" customHeight="1" x14ac:dyDescent="0.2">
      <c r="A1" s="187" t="s">
        <v>0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  <c r="P1" s="187"/>
      <c r="Q1" s="187"/>
      <c r="R1" s="187"/>
      <c r="S1" s="187"/>
      <c r="T1" s="187"/>
      <c r="U1" s="187"/>
      <c r="V1" s="187"/>
      <c r="W1" s="187"/>
      <c r="X1" s="187"/>
      <c r="Y1" s="187"/>
      <c r="Z1" s="187"/>
      <c r="AA1" s="187"/>
      <c r="AB1" s="187"/>
      <c r="AC1" s="187"/>
      <c r="AD1" s="187"/>
      <c r="AE1" s="187"/>
      <c r="AF1" s="187"/>
      <c r="AG1" s="187"/>
      <c r="AH1" s="187"/>
      <c r="AI1" s="187"/>
      <c r="AJ1" s="187"/>
      <c r="AK1" s="187"/>
      <c r="AL1" s="187"/>
      <c r="AM1" s="187"/>
      <c r="AN1" s="187"/>
      <c r="AO1" s="187"/>
      <c r="AP1" s="187"/>
      <c r="AQ1" s="187"/>
      <c r="AR1" s="187"/>
      <c r="AS1" s="187"/>
      <c r="AT1" s="187"/>
      <c r="AU1" s="187"/>
      <c r="AV1" s="187"/>
      <c r="AW1" s="187"/>
    </row>
    <row r="2" spans="1:49" ht="21.75" customHeight="1" x14ac:dyDescent="0.2">
      <c r="A2" s="187" t="s">
        <v>1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  <c r="P2" s="187"/>
      <c r="Q2" s="187"/>
      <c r="R2" s="187"/>
      <c r="S2" s="187"/>
      <c r="T2" s="187"/>
      <c r="U2" s="187"/>
      <c r="V2" s="187"/>
      <c r="W2" s="187"/>
      <c r="X2" s="187"/>
      <c r="Y2" s="187"/>
      <c r="Z2" s="187"/>
      <c r="AA2" s="187"/>
      <c r="AB2" s="187"/>
      <c r="AC2" s="187"/>
      <c r="AD2" s="187"/>
      <c r="AE2" s="187"/>
      <c r="AF2" s="187"/>
      <c r="AG2" s="187"/>
      <c r="AH2" s="187"/>
      <c r="AI2" s="187"/>
      <c r="AJ2" s="187"/>
      <c r="AK2" s="187"/>
      <c r="AL2" s="187"/>
      <c r="AM2" s="187"/>
      <c r="AN2" s="187"/>
      <c r="AO2" s="187"/>
      <c r="AP2" s="187"/>
      <c r="AQ2" s="187"/>
      <c r="AR2" s="187"/>
      <c r="AS2" s="187"/>
      <c r="AT2" s="187"/>
      <c r="AU2" s="187"/>
      <c r="AV2" s="187"/>
      <c r="AW2" s="187"/>
    </row>
    <row r="3" spans="1:49" ht="21.75" customHeight="1" x14ac:dyDescent="0.2">
      <c r="A3" s="187" t="s">
        <v>2</v>
      </c>
      <c r="B3" s="187"/>
      <c r="C3" s="187"/>
      <c r="D3" s="187"/>
      <c r="E3" s="187"/>
      <c r="F3" s="187"/>
      <c r="G3" s="187"/>
      <c r="H3" s="187"/>
      <c r="I3" s="187"/>
      <c r="J3" s="187"/>
      <c r="K3" s="187"/>
      <c r="L3" s="187"/>
      <c r="M3" s="187"/>
      <c r="N3" s="187"/>
      <c r="O3" s="187"/>
      <c r="P3" s="187"/>
      <c r="Q3" s="187"/>
      <c r="R3" s="187"/>
      <c r="S3" s="187"/>
      <c r="T3" s="187"/>
      <c r="U3" s="187"/>
      <c r="V3" s="187"/>
      <c r="W3" s="187"/>
      <c r="X3" s="187"/>
      <c r="Y3" s="187"/>
      <c r="Z3" s="187"/>
      <c r="AA3" s="187"/>
      <c r="AB3" s="187"/>
      <c r="AC3" s="187"/>
      <c r="AD3" s="187"/>
      <c r="AE3" s="187"/>
      <c r="AF3" s="187"/>
      <c r="AG3" s="187"/>
      <c r="AH3" s="187"/>
      <c r="AI3" s="187"/>
      <c r="AJ3" s="187"/>
      <c r="AK3" s="187"/>
      <c r="AL3" s="187"/>
      <c r="AM3" s="187"/>
      <c r="AN3" s="187"/>
      <c r="AO3" s="187"/>
      <c r="AP3" s="187"/>
      <c r="AQ3" s="187"/>
      <c r="AR3" s="187"/>
      <c r="AS3" s="187"/>
      <c r="AT3" s="187"/>
      <c r="AU3" s="187"/>
      <c r="AV3" s="187"/>
      <c r="AW3" s="187"/>
    </row>
    <row r="4" spans="1:49" ht="14.45" customHeight="1" x14ac:dyDescent="0.2"/>
    <row r="5" spans="1:49" ht="21.75" customHeight="1" x14ac:dyDescent="0.2">
      <c r="A5" s="188" t="s">
        <v>30</v>
      </c>
      <c r="B5" s="188"/>
      <c r="C5" s="188"/>
      <c r="D5" s="188"/>
      <c r="E5" s="188"/>
      <c r="F5" s="188"/>
      <c r="G5" s="188"/>
      <c r="H5" s="188"/>
      <c r="I5" s="188"/>
      <c r="J5" s="188"/>
      <c r="K5" s="188"/>
      <c r="L5" s="188"/>
      <c r="M5" s="188"/>
      <c r="N5" s="188"/>
      <c r="O5" s="188"/>
      <c r="P5" s="188"/>
      <c r="Q5" s="188"/>
      <c r="R5" s="188"/>
      <c r="S5" s="188"/>
      <c r="T5" s="188"/>
      <c r="U5" s="188"/>
      <c r="V5" s="188"/>
      <c r="W5" s="188"/>
      <c r="X5" s="188"/>
      <c r="Y5" s="188"/>
      <c r="Z5" s="188"/>
      <c r="AA5" s="188"/>
      <c r="AB5" s="188"/>
      <c r="AC5" s="188"/>
      <c r="AD5" s="188"/>
      <c r="AE5" s="188"/>
      <c r="AF5" s="188"/>
      <c r="AG5" s="188"/>
      <c r="AH5" s="188"/>
      <c r="AI5" s="188"/>
      <c r="AJ5" s="188"/>
      <c r="AK5" s="188"/>
      <c r="AL5" s="188"/>
      <c r="AM5" s="188"/>
      <c r="AN5" s="188"/>
      <c r="AO5" s="188"/>
      <c r="AP5" s="188"/>
      <c r="AQ5" s="188"/>
      <c r="AR5" s="188"/>
      <c r="AS5" s="188"/>
      <c r="AT5" s="188"/>
      <c r="AU5" s="188"/>
      <c r="AV5" s="188"/>
      <c r="AW5" s="188"/>
    </row>
    <row r="6" spans="1:49" ht="19.5" customHeight="1" x14ac:dyDescent="0.5">
      <c r="A6" s="26"/>
      <c r="B6" s="26"/>
      <c r="C6" s="26"/>
      <c r="D6" s="26"/>
      <c r="E6" s="26"/>
      <c r="F6" s="26"/>
      <c r="G6" s="26"/>
      <c r="H6" s="26"/>
      <c r="I6" s="181" t="s">
        <v>6</v>
      </c>
      <c r="J6" s="181"/>
      <c r="K6" s="181"/>
      <c r="L6" s="181"/>
      <c r="M6" s="181"/>
      <c r="N6" s="181"/>
      <c r="O6" s="181"/>
      <c r="P6" s="181"/>
      <c r="Q6" s="181"/>
      <c r="R6" s="181"/>
      <c r="S6" s="181"/>
      <c r="T6" s="181"/>
      <c r="U6" s="181"/>
      <c r="V6" s="181"/>
      <c r="W6" s="181"/>
      <c r="X6" s="181"/>
      <c r="Y6" s="181"/>
      <c r="Z6" s="181"/>
      <c r="AA6" s="181"/>
      <c r="AB6" s="26"/>
      <c r="AC6" s="181" t="s">
        <v>8</v>
      </c>
      <c r="AD6" s="181"/>
      <c r="AE6" s="181"/>
      <c r="AF6" s="181"/>
      <c r="AG6" s="181"/>
      <c r="AH6" s="181"/>
      <c r="AI6" s="181"/>
      <c r="AJ6" s="181"/>
      <c r="AK6" s="181"/>
      <c r="AL6" s="181"/>
      <c r="AM6" s="181"/>
      <c r="AN6" s="181"/>
      <c r="AO6" s="181"/>
      <c r="AP6" s="181"/>
      <c r="AQ6" s="181"/>
      <c r="AR6" s="181"/>
      <c r="AS6" s="181"/>
    </row>
    <row r="7" spans="1:49" ht="24" customHeight="1" x14ac:dyDescent="0.5">
      <c r="A7" s="186" t="s">
        <v>11</v>
      </c>
      <c r="B7" s="186"/>
      <c r="C7" s="186"/>
      <c r="D7" s="186"/>
      <c r="E7" s="186"/>
      <c r="F7" s="186"/>
      <c r="G7" s="186"/>
      <c r="H7" s="26"/>
      <c r="I7" s="181" t="s">
        <v>32</v>
      </c>
      <c r="J7" s="181"/>
      <c r="K7" s="181"/>
      <c r="L7" s="26"/>
      <c r="M7" s="181" t="s">
        <v>33</v>
      </c>
      <c r="N7" s="181"/>
      <c r="O7" s="181"/>
      <c r="P7" s="26"/>
      <c r="Q7" s="181" t="s">
        <v>34</v>
      </c>
      <c r="R7" s="181"/>
      <c r="S7" s="181"/>
      <c r="T7" s="181"/>
      <c r="U7" s="181"/>
      <c r="V7" s="26"/>
      <c r="W7" s="181" t="s">
        <v>35</v>
      </c>
      <c r="X7" s="181"/>
      <c r="Y7" s="181"/>
      <c r="Z7" s="181"/>
      <c r="AA7" s="181"/>
      <c r="AB7" s="26"/>
      <c r="AC7" s="181" t="s">
        <v>32</v>
      </c>
      <c r="AD7" s="181"/>
      <c r="AE7" s="181"/>
      <c r="AF7" s="181"/>
      <c r="AG7" s="181"/>
      <c r="AH7" s="26"/>
      <c r="AI7" s="181" t="s">
        <v>33</v>
      </c>
      <c r="AJ7" s="181"/>
      <c r="AK7" s="181"/>
      <c r="AL7" s="26"/>
      <c r="AM7" s="181" t="s">
        <v>34</v>
      </c>
      <c r="AN7" s="181"/>
      <c r="AO7" s="181"/>
      <c r="AP7" s="26"/>
      <c r="AQ7" s="181" t="s">
        <v>35</v>
      </c>
      <c r="AR7" s="181"/>
      <c r="AS7" s="181"/>
    </row>
    <row r="8" spans="1:49" ht="21.75" customHeight="1" x14ac:dyDescent="0.55000000000000004">
      <c r="A8" s="182" t="s">
        <v>36</v>
      </c>
      <c r="B8" s="182"/>
      <c r="C8" s="182"/>
      <c r="D8" s="182"/>
      <c r="E8" s="182"/>
      <c r="F8" s="182"/>
      <c r="G8" s="182"/>
      <c r="H8" s="25"/>
      <c r="I8" s="183">
        <v>15000000</v>
      </c>
      <c r="J8" s="183"/>
      <c r="K8" s="183"/>
      <c r="L8" s="30"/>
      <c r="M8" s="183">
        <v>4433</v>
      </c>
      <c r="N8" s="183"/>
      <c r="O8" s="183"/>
      <c r="P8" s="30"/>
      <c r="Q8" s="184" t="s">
        <v>37</v>
      </c>
      <c r="R8" s="184"/>
      <c r="S8" s="184"/>
      <c r="T8" s="184"/>
      <c r="U8" s="184"/>
      <c r="V8" s="30"/>
      <c r="W8" s="185">
        <v>0.182086747039932</v>
      </c>
      <c r="X8" s="185"/>
      <c r="Y8" s="185"/>
      <c r="Z8" s="185"/>
      <c r="AA8" s="185"/>
      <c r="AB8" s="30"/>
      <c r="AC8" s="183">
        <v>15000000</v>
      </c>
      <c r="AD8" s="183"/>
      <c r="AE8" s="183"/>
      <c r="AF8" s="183"/>
      <c r="AG8" s="183"/>
      <c r="AH8" s="30"/>
      <c r="AI8" s="183">
        <v>4433</v>
      </c>
      <c r="AJ8" s="183"/>
      <c r="AK8" s="183"/>
      <c r="AL8" s="30"/>
      <c r="AM8" s="184" t="s">
        <v>37</v>
      </c>
      <c r="AN8" s="184"/>
      <c r="AO8" s="184"/>
      <c r="AP8" s="30"/>
      <c r="AQ8" s="185">
        <v>0.182086747039932</v>
      </c>
      <c r="AR8" s="185"/>
      <c r="AS8" s="185"/>
    </row>
    <row r="9" spans="1:49" ht="21.75" customHeight="1" x14ac:dyDescent="0.55000000000000004">
      <c r="A9" s="178" t="s">
        <v>38</v>
      </c>
      <c r="B9" s="178"/>
      <c r="C9" s="178"/>
      <c r="D9" s="178"/>
      <c r="E9" s="178"/>
      <c r="F9" s="178"/>
      <c r="G9" s="178"/>
      <c r="H9" s="25"/>
      <c r="I9" s="179">
        <v>32085561</v>
      </c>
      <c r="J9" s="179"/>
      <c r="K9" s="179"/>
      <c r="L9" s="30"/>
      <c r="M9" s="179">
        <v>2103</v>
      </c>
      <c r="N9" s="179"/>
      <c r="O9" s="179"/>
      <c r="P9" s="30"/>
      <c r="Q9" s="180" t="s">
        <v>39</v>
      </c>
      <c r="R9" s="180"/>
      <c r="S9" s="180"/>
      <c r="T9" s="180"/>
      <c r="U9" s="180"/>
      <c r="V9" s="30"/>
      <c r="W9" s="173">
        <v>0.24187411793243299</v>
      </c>
      <c r="X9" s="173"/>
      <c r="Y9" s="173"/>
      <c r="Z9" s="173"/>
      <c r="AA9" s="173"/>
      <c r="AB9" s="30"/>
      <c r="AC9" s="179">
        <v>32085561</v>
      </c>
      <c r="AD9" s="179"/>
      <c r="AE9" s="179"/>
      <c r="AF9" s="179"/>
      <c r="AG9" s="179"/>
      <c r="AH9" s="30"/>
      <c r="AI9" s="179">
        <v>2103</v>
      </c>
      <c r="AJ9" s="179"/>
      <c r="AK9" s="179"/>
      <c r="AL9" s="30"/>
      <c r="AM9" s="180" t="s">
        <v>39</v>
      </c>
      <c r="AN9" s="180"/>
      <c r="AO9" s="180"/>
      <c r="AP9" s="30"/>
      <c r="AQ9" s="173">
        <v>0.24187411793243299</v>
      </c>
      <c r="AR9" s="173"/>
      <c r="AS9" s="173"/>
    </row>
    <row r="10" spans="1:49" ht="21.75" customHeight="1" x14ac:dyDescent="0.55000000000000004">
      <c r="A10" s="178" t="s">
        <v>40</v>
      </c>
      <c r="B10" s="178"/>
      <c r="C10" s="178"/>
      <c r="D10" s="178"/>
      <c r="E10" s="178"/>
      <c r="F10" s="178"/>
      <c r="G10" s="178"/>
      <c r="H10" s="25"/>
      <c r="I10" s="179">
        <v>5717057</v>
      </c>
      <c r="J10" s="179"/>
      <c r="K10" s="179"/>
      <c r="L10" s="30"/>
      <c r="M10" s="179">
        <v>11013</v>
      </c>
      <c r="N10" s="179"/>
      <c r="O10" s="179"/>
      <c r="P10" s="30"/>
      <c r="Q10" s="180" t="s">
        <v>41</v>
      </c>
      <c r="R10" s="180"/>
      <c r="S10" s="180"/>
      <c r="T10" s="180"/>
      <c r="U10" s="180"/>
      <c r="V10" s="30"/>
      <c r="W10" s="173">
        <v>0.30150383398490199</v>
      </c>
      <c r="X10" s="173"/>
      <c r="Y10" s="173"/>
      <c r="Z10" s="173"/>
      <c r="AA10" s="173"/>
      <c r="AB10" s="30"/>
      <c r="AC10" s="179">
        <v>5717057</v>
      </c>
      <c r="AD10" s="179"/>
      <c r="AE10" s="179"/>
      <c r="AF10" s="179"/>
      <c r="AG10" s="179"/>
      <c r="AH10" s="30"/>
      <c r="AI10" s="179">
        <v>11013</v>
      </c>
      <c r="AJ10" s="179"/>
      <c r="AK10" s="179"/>
      <c r="AL10" s="30"/>
      <c r="AM10" s="180" t="s">
        <v>41</v>
      </c>
      <c r="AN10" s="180"/>
      <c r="AO10" s="180"/>
      <c r="AP10" s="30"/>
      <c r="AQ10" s="173">
        <v>0.30150383398490199</v>
      </c>
      <c r="AR10" s="173"/>
      <c r="AS10" s="173"/>
    </row>
    <row r="11" spans="1:49" ht="21.75" customHeight="1" x14ac:dyDescent="0.55000000000000004">
      <c r="A11" s="178" t="s">
        <v>42</v>
      </c>
      <c r="B11" s="178"/>
      <c r="C11" s="178"/>
      <c r="D11" s="178"/>
      <c r="E11" s="178"/>
      <c r="F11" s="178"/>
      <c r="G11" s="178"/>
      <c r="H11" s="25"/>
      <c r="I11" s="179">
        <v>20000000</v>
      </c>
      <c r="J11" s="179"/>
      <c r="K11" s="179"/>
      <c r="L11" s="30"/>
      <c r="M11" s="179">
        <v>3597</v>
      </c>
      <c r="N11" s="179"/>
      <c r="O11" s="179"/>
      <c r="P11" s="30"/>
      <c r="Q11" s="180" t="s">
        <v>43</v>
      </c>
      <c r="R11" s="180"/>
      <c r="S11" s="180"/>
      <c r="T11" s="180"/>
      <c r="U11" s="180"/>
      <c r="V11" s="30"/>
      <c r="W11" s="173">
        <v>0.20853517438667499</v>
      </c>
      <c r="X11" s="173"/>
      <c r="Y11" s="173"/>
      <c r="Z11" s="173"/>
      <c r="AA11" s="173"/>
      <c r="AB11" s="30"/>
      <c r="AC11" s="179">
        <v>20000000</v>
      </c>
      <c r="AD11" s="179"/>
      <c r="AE11" s="179"/>
      <c r="AF11" s="179"/>
      <c r="AG11" s="179"/>
      <c r="AH11" s="30"/>
      <c r="AI11" s="179">
        <v>3597</v>
      </c>
      <c r="AJ11" s="179"/>
      <c r="AK11" s="179"/>
      <c r="AL11" s="30"/>
      <c r="AM11" s="180" t="s">
        <v>43</v>
      </c>
      <c r="AN11" s="180"/>
      <c r="AO11" s="180"/>
      <c r="AP11" s="30"/>
      <c r="AQ11" s="173">
        <v>0.20853517438667499</v>
      </c>
      <c r="AR11" s="173"/>
      <c r="AS11" s="173"/>
    </row>
    <row r="12" spans="1:49" ht="21.75" customHeight="1" x14ac:dyDescent="0.55000000000000004">
      <c r="A12" s="178" t="s">
        <v>44</v>
      </c>
      <c r="B12" s="178"/>
      <c r="C12" s="178"/>
      <c r="D12" s="178"/>
      <c r="E12" s="178"/>
      <c r="F12" s="178"/>
      <c r="G12" s="178"/>
      <c r="H12" s="25"/>
      <c r="I12" s="179">
        <v>5000000</v>
      </c>
      <c r="J12" s="179"/>
      <c r="K12" s="179"/>
      <c r="L12" s="30"/>
      <c r="M12" s="179">
        <v>17252</v>
      </c>
      <c r="N12" s="179"/>
      <c r="O12" s="179"/>
      <c r="P12" s="30"/>
      <c r="Q12" s="180" t="s">
        <v>45</v>
      </c>
      <c r="R12" s="180"/>
      <c r="S12" s="180"/>
      <c r="T12" s="180"/>
      <c r="U12" s="180"/>
      <c r="V12" s="30"/>
      <c r="W12" s="173">
        <v>0.24269507702024101</v>
      </c>
      <c r="X12" s="173"/>
      <c r="Y12" s="173"/>
      <c r="Z12" s="173"/>
      <c r="AA12" s="173"/>
      <c r="AB12" s="30"/>
      <c r="AC12" s="179">
        <v>5000000</v>
      </c>
      <c r="AD12" s="179"/>
      <c r="AE12" s="179"/>
      <c r="AF12" s="179"/>
      <c r="AG12" s="179"/>
      <c r="AH12" s="30"/>
      <c r="AI12" s="179">
        <v>17252</v>
      </c>
      <c r="AJ12" s="179"/>
      <c r="AK12" s="179"/>
      <c r="AL12" s="30"/>
      <c r="AM12" s="180" t="s">
        <v>45</v>
      </c>
      <c r="AN12" s="180"/>
      <c r="AO12" s="180"/>
      <c r="AP12" s="30"/>
      <c r="AQ12" s="173">
        <v>0.24269507702024101</v>
      </c>
      <c r="AR12" s="173"/>
      <c r="AS12" s="173"/>
    </row>
    <row r="13" spans="1:49" ht="21.75" customHeight="1" x14ac:dyDescent="0.55000000000000004">
      <c r="A13" s="178" t="s">
        <v>46</v>
      </c>
      <c r="B13" s="178"/>
      <c r="C13" s="178"/>
      <c r="D13" s="178"/>
      <c r="E13" s="178"/>
      <c r="F13" s="178"/>
      <c r="G13" s="178"/>
      <c r="H13" s="25"/>
      <c r="I13" s="179">
        <v>20000000</v>
      </c>
      <c r="J13" s="179"/>
      <c r="K13" s="179"/>
      <c r="L13" s="30"/>
      <c r="M13" s="179">
        <v>3216</v>
      </c>
      <c r="N13" s="179"/>
      <c r="O13" s="179"/>
      <c r="P13" s="30"/>
      <c r="Q13" s="180" t="s">
        <v>47</v>
      </c>
      <c r="R13" s="180"/>
      <c r="S13" s="180"/>
      <c r="T13" s="180"/>
      <c r="U13" s="180"/>
      <c r="V13" s="30"/>
      <c r="W13" s="173">
        <v>0.15458940482125899</v>
      </c>
      <c r="X13" s="173"/>
      <c r="Y13" s="173"/>
      <c r="Z13" s="173"/>
      <c r="AA13" s="173"/>
      <c r="AB13" s="30"/>
      <c r="AC13" s="179">
        <v>20000000</v>
      </c>
      <c r="AD13" s="179"/>
      <c r="AE13" s="179"/>
      <c r="AF13" s="179"/>
      <c r="AG13" s="179"/>
      <c r="AH13" s="30"/>
      <c r="AI13" s="179">
        <v>3216</v>
      </c>
      <c r="AJ13" s="179"/>
      <c r="AK13" s="179"/>
      <c r="AL13" s="30"/>
      <c r="AM13" s="180" t="s">
        <v>47</v>
      </c>
      <c r="AN13" s="180"/>
      <c r="AO13" s="180"/>
      <c r="AP13" s="30"/>
      <c r="AQ13" s="173">
        <v>0.15458940482125899</v>
      </c>
      <c r="AR13" s="173"/>
      <c r="AS13" s="173"/>
    </row>
    <row r="14" spans="1:49" ht="21.75" customHeight="1" x14ac:dyDescent="0.55000000000000004">
      <c r="A14" s="174" t="s">
        <v>48</v>
      </c>
      <c r="B14" s="174"/>
      <c r="C14" s="174"/>
      <c r="D14" s="174"/>
      <c r="E14" s="174"/>
      <c r="F14" s="174"/>
      <c r="G14" s="174"/>
      <c r="H14" s="28"/>
      <c r="I14" s="175">
        <v>40000000</v>
      </c>
      <c r="J14" s="175"/>
      <c r="K14" s="175"/>
      <c r="L14" s="31"/>
      <c r="M14" s="175">
        <v>1506</v>
      </c>
      <c r="N14" s="175"/>
      <c r="O14" s="175"/>
      <c r="P14" s="31"/>
      <c r="Q14" s="176" t="s">
        <v>49</v>
      </c>
      <c r="R14" s="176"/>
      <c r="S14" s="176"/>
      <c r="T14" s="176"/>
      <c r="U14" s="176"/>
      <c r="V14" s="31"/>
      <c r="W14" s="177">
        <v>8.4810916580003504E-2</v>
      </c>
      <c r="X14" s="177"/>
      <c r="Y14" s="177"/>
      <c r="Z14" s="177"/>
      <c r="AA14" s="177"/>
      <c r="AB14" s="31"/>
      <c r="AC14" s="175">
        <v>40000000</v>
      </c>
      <c r="AD14" s="175"/>
      <c r="AE14" s="175"/>
      <c r="AF14" s="175"/>
      <c r="AG14" s="175"/>
      <c r="AH14" s="31"/>
      <c r="AI14" s="175">
        <v>1506</v>
      </c>
      <c r="AJ14" s="175"/>
      <c r="AK14" s="175"/>
      <c r="AL14" s="31"/>
      <c r="AM14" s="176" t="s">
        <v>49</v>
      </c>
      <c r="AN14" s="176"/>
      <c r="AO14" s="176"/>
      <c r="AP14" s="31"/>
      <c r="AQ14" s="177">
        <v>8.4810916580003504E-2</v>
      </c>
      <c r="AR14" s="177"/>
      <c r="AS14" s="177"/>
    </row>
    <row r="15" spans="1:49" ht="21.75" customHeight="1" x14ac:dyDescent="0.2">
      <c r="A15" s="27"/>
      <c r="C15" s="29"/>
      <c r="E15" s="27"/>
      <c r="G15" s="27"/>
      <c r="H15" s="27"/>
      <c r="I15" s="27"/>
      <c r="K15" s="27"/>
      <c r="L15" s="27"/>
      <c r="M15" s="27"/>
      <c r="O15" s="27"/>
      <c r="P15" s="27"/>
      <c r="Q15" s="27"/>
      <c r="R15" s="27"/>
      <c r="S15" s="27"/>
      <c r="U15" s="27"/>
      <c r="V15" s="27"/>
      <c r="W15" s="27"/>
      <c r="X15" s="27"/>
      <c r="Y15" s="27"/>
      <c r="AA15" s="27"/>
      <c r="AB15" s="27"/>
      <c r="AC15" s="27"/>
      <c r="AD15" s="27"/>
      <c r="AE15" s="27"/>
      <c r="AG15" s="27"/>
      <c r="AH15" s="27"/>
      <c r="AI15" s="27"/>
    </row>
    <row r="16" spans="1:49" ht="12.75" customHeight="1" x14ac:dyDescent="0.2"/>
    <row r="17" ht="21.75" hidden="1" customHeight="1" x14ac:dyDescent="0.2"/>
    <row r="18" ht="21.75" hidden="1" customHeight="1" x14ac:dyDescent="0.2"/>
    <row r="19" ht="21.75" hidden="1" customHeight="1" x14ac:dyDescent="0.2"/>
    <row r="20" ht="21.75" hidden="1" customHeight="1" x14ac:dyDescent="0.2"/>
    <row r="21" ht="21.75" hidden="1" customHeight="1" x14ac:dyDescent="0.2"/>
    <row r="22" ht="21.75" hidden="1" customHeight="1" x14ac:dyDescent="0.2"/>
    <row r="23" ht="21.75" hidden="1" customHeight="1" x14ac:dyDescent="0.2"/>
    <row r="24" ht="21.75" hidden="1" customHeight="1" x14ac:dyDescent="0.2"/>
    <row r="25" ht="21.75" hidden="1" customHeight="1" x14ac:dyDescent="0.2"/>
  </sheetData>
  <sheetProtection algorithmName="SHA-512" hashValue="Y237YBW5/xDl0o1hfBKxSX9GaAMOPW1hmZacFvn7+dktCZnAPwKPhFkRqdHw7p3dfFhhwWodv6lyMAkGbKufrA==" saltValue="q0kua6X4adR+ad2kVF/nBQ==" spinCount="100000" sheet="1" objects="1" scenarios="1" selectLockedCells="1" autoFilter="0" selectUnlockedCells="1"/>
  <mergeCells count="79">
    <mergeCell ref="A1:AW1"/>
    <mergeCell ref="A2:AW2"/>
    <mergeCell ref="A3:AW3"/>
    <mergeCell ref="I6:AA6"/>
    <mergeCell ref="AC6:AS6"/>
    <mergeCell ref="A5:Y5"/>
    <mergeCell ref="Z5:AW5"/>
    <mergeCell ref="AQ7:AS7"/>
    <mergeCell ref="A8:G8"/>
    <mergeCell ref="I8:K8"/>
    <mergeCell ref="M8:O8"/>
    <mergeCell ref="Q8:U8"/>
    <mergeCell ref="W8:AA8"/>
    <mergeCell ref="AC8:AG8"/>
    <mergeCell ref="AI8:AK8"/>
    <mergeCell ref="AM8:AO8"/>
    <mergeCell ref="AQ8:AS8"/>
    <mergeCell ref="A7:G7"/>
    <mergeCell ref="I7:K7"/>
    <mergeCell ref="M7:O7"/>
    <mergeCell ref="Q7:U7"/>
    <mergeCell ref="W7:AA7"/>
    <mergeCell ref="AC7:AG7"/>
    <mergeCell ref="AI7:AK7"/>
    <mergeCell ref="AM7:AO7"/>
    <mergeCell ref="AC9:AG9"/>
    <mergeCell ref="AI9:AK9"/>
    <mergeCell ref="AM9:AO9"/>
    <mergeCell ref="AQ9:AS9"/>
    <mergeCell ref="A10:G10"/>
    <mergeCell ref="I10:K10"/>
    <mergeCell ref="M10:O10"/>
    <mergeCell ref="Q10:U10"/>
    <mergeCell ref="W10:AA10"/>
    <mergeCell ref="AC10:AG10"/>
    <mergeCell ref="AI10:AK10"/>
    <mergeCell ref="AM10:AO10"/>
    <mergeCell ref="AQ10:AS10"/>
    <mergeCell ref="A9:G9"/>
    <mergeCell ref="I9:K9"/>
    <mergeCell ref="M9:O9"/>
    <mergeCell ref="Q9:U9"/>
    <mergeCell ref="W9:AA9"/>
    <mergeCell ref="AQ11:AS11"/>
    <mergeCell ref="A12:G12"/>
    <mergeCell ref="I12:K12"/>
    <mergeCell ref="M12:O12"/>
    <mergeCell ref="Q12:U12"/>
    <mergeCell ref="W12:AA12"/>
    <mergeCell ref="AC12:AG12"/>
    <mergeCell ref="AI12:AK12"/>
    <mergeCell ref="AM12:AO12"/>
    <mergeCell ref="AQ12:AS12"/>
    <mergeCell ref="A11:G11"/>
    <mergeCell ref="I11:K11"/>
    <mergeCell ref="M11:O11"/>
    <mergeCell ref="Q11:U11"/>
    <mergeCell ref="W11:AA11"/>
    <mergeCell ref="AC11:AG11"/>
    <mergeCell ref="AI11:AK11"/>
    <mergeCell ref="AM11:AO11"/>
    <mergeCell ref="AC13:AG13"/>
    <mergeCell ref="AI13:AK13"/>
    <mergeCell ref="AM13:AO13"/>
    <mergeCell ref="AQ13:AS13"/>
    <mergeCell ref="A14:G14"/>
    <mergeCell ref="I14:K14"/>
    <mergeCell ref="M14:O14"/>
    <mergeCell ref="Q14:U14"/>
    <mergeCell ref="W14:AA14"/>
    <mergeCell ref="AC14:AG14"/>
    <mergeCell ref="AI14:AK14"/>
    <mergeCell ref="AM14:AO14"/>
    <mergeCell ref="AQ14:AS14"/>
    <mergeCell ref="A13:G13"/>
    <mergeCell ref="I13:K13"/>
    <mergeCell ref="M13:O13"/>
    <mergeCell ref="Q13:U13"/>
    <mergeCell ref="W13:AA13"/>
  </mergeCells>
  <pageMargins left="0.39" right="0.39" top="0.39" bottom="0.39" header="0" footer="0"/>
  <pageSetup paperSize="9" scale="95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 tint="0.39997558519241921"/>
    <pageSetUpPr fitToPage="1"/>
  </sheetPr>
  <dimension ref="A1:AA14"/>
  <sheetViews>
    <sheetView rightToLeft="1" view="pageBreakPreview" zoomScale="62" zoomScaleNormal="100" zoomScaleSheetLayoutView="62" workbookViewId="0">
      <selection activeCell="A45" sqref="A45"/>
    </sheetView>
  </sheetViews>
  <sheetFormatPr defaultRowHeight="12.75" x14ac:dyDescent="0.2"/>
  <cols>
    <col min="1" max="1" width="5.140625" customWidth="1"/>
    <col min="2" max="2" width="26.28515625" customWidth="1"/>
    <col min="3" max="3" width="1.28515625" customWidth="1"/>
    <col min="4" max="4" width="2.5703125" customWidth="1"/>
    <col min="5" max="5" width="9.42578125" customWidth="1"/>
    <col min="6" max="6" width="1.28515625" customWidth="1"/>
    <col min="7" max="7" width="15.42578125" bestFit="1" customWidth="1"/>
    <col min="8" max="8" width="1.28515625" customWidth="1"/>
    <col min="9" max="9" width="15.7109375" bestFit="1" customWidth="1"/>
    <col min="10" max="10" width="1.7109375" customWidth="1"/>
    <col min="11" max="11" width="10.5703125" customWidth="1"/>
    <col min="12" max="12" width="1.28515625" customWidth="1"/>
    <col min="13" max="13" width="12.42578125" customWidth="1"/>
    <col min="14" max="14" width="1.28515625" customWidth="1"/>
    <col min="15" max="15" width="10.7109375" customWidth="1"/>
    <col min="16" max="16" width="1.28515625" customWidth="1"/>
    <col min="17" max="17" width="11.7109375" customWidth="1"/>
    <col min="18" max="18" width="1.28515625" customWidth="1"/>
    <col min="19" max="19" width="13.140625" customWidth="1"/>
    <col min="20" max="20" width="1.28515625" customWidth="1"/>
    <col min="21" max="21" width="14.85546875" customWidth="1"/>
    <col min="22" max="22" width="1.28515625" customWidth="1"/>
    <col min="23" max="23" width="15.42578125" bestFit="1" customWidth="1"/>
    <col min="24" max="24" width="1.28515625" customWidth="1"/>
    <col min="25" max="25" width="16.42578125" customWidth="1"/>
    <col min="26" max="26" width="1.28515625" customWidth="1"/>
    <col min="27" max="27" width="11.5703125" customWidth="1"/>
    <col min="28" max="28" width="0.28515625" customWidth="1"/>
  </cols>
  <sheetData>
    <row r="1" spans="1:27" ht="29.1" customHeight="1" x14ac:dyDescent="0.2">
      <c r="A1" s="187" t="s">
        <v>0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  <c r="P1" s="187"/>
      <c r="Q1" s="187"/>
      <c r="R1" s="187"/>
      <c r="S1" s="187"/>
      <c r="T1" s="187"/>
      <c r="U1" s="187"/>
      <c r="V1" s="187"/>
      <c r="W1" s="187"/>
      <c r="X1" s="187"/>
      <c r="Y1" s="187"/>
      <c r="Z1" s="187"/>
      <c r="AA1" s="187"/>
    </row>
    <row r="2" spans="1:27" ht="21.75" customHeight="1" x14ac:dyDescent="0.2">
      <c r="A2" s="187" t="s">
        <v>1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  <c r="P2" s="187"/>
      <c r="Q2" s="187"/>
      <c r="R2" s="187"/>
      <c r="S2" s="187"/>
      <c r="T2" s="187"/>
      <c r="U2" s="187"/>
      <c r="V2" s="187"/>
      <c r="W2" s="187"/>
      <c r="X2" s="187"/>
      <c r="Y2" s="187"/>
      <c r="Z2" s="187"/>
      <c r="AA2" s="187"/>
    </row>
    <row r="3" spans="1:27" ht="21.75" customHeight="1" x14ac:dyDescent="0.2">
      <c r="A3" s="187" t="s">
        <v>2</v>
      </c>
      <c r="B3" s="187"/>
      <c r="C3" s="187"/>
      <c r="D3" s="187"/>
      <c r="E3" s="187"/>
      <c r="F3" s="187"/>
      <c r="G3" s="187"/>
      <c r="H3" s="187"/>
      <c r="I3" s="187"/>
      <c r="J3" s="187"/>
      <c r="K3" s="187"/>
      <c r="L3" s="187"/>
      <c r="M3" s="187"/>
      <c r="N3" s="187"/>
      <c r="O3" s="187"/>
      <c r="P3" s="187"/>
      <c r="Q3" s="187"/>
      <c r="R3" s="187"/>
      <c r="S3" s="187"/>
      <c r="T3" s="187"/>
      <c r="U3" s="187"/>
      <c r="V3" s="187"/>
      <c r="W3" s="187"/>
      <c r="X3" s="187"/>
      <c r="Y3" s="187"/>
      <c r="Z3" s="187"/>
      <c r="AA3" s="187"/>
    </row>
    <row r="4" spans="1:27" ht="9.75" customHeight="1" x14ac:dyDescent="0.2"/>
    <row r="5" spans="1:27" ht="21.75" customHeight="1" x14ac:dyDescent="0.2">
      <c r="A5" s="34" t="s">
        <v>50</v>
      </c>
      <c r="B5" s="35" t="s">
        <v>51</v>
      </c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3"/>
      <c r="AA5" s="33"/>
    </row>
    <row r="6" spans="1:27" ht="14.45" customHeight="1" x14ac:dyDescent="0.2">
      <c r="A6" s="36"/>
      <c r="B6" s="36"/>
      <c r="C6" s="36"/>
      <c r="D6" s="36"/>
      <c r="E6" s="181" t="s">
        <v>6</v>
      </c>
      <c r="F6" s="181"/>
      <c r="G6" s="181"/>
      <c r="H6" s="181"/>
      <c r="I6" s="181"/>
      <c r="J6" s="36"/>
      <c r="K6" s="181" t="s">
        <v>7</v>
      </c>
      <c r="L6" s="181"/>
      <c r="M6" s="181"/>
      <c r="N6" s="181"/>
      <c r="O6" s="181"/>
      <c r="P6" s="181"/>
      <c r="Q6" s="181"/>
      <c r="R6" s="36"/>
      <c r="S6" s="181" t="s">
        <v>8</v>
      </c>
      <c r="T6" s="181"/>
      <c r="U6" s="181"/>
      <c r="V6" s="181"/>
      <c r="W6" s="181"/>
      <c r="X6" s="181"/>
      <c r="Y6" s="181"/>
      <c r="Z6" s="181"/>
      <c r="AA6" s="181"/>
    </row>
    <row r="7" spans="1:27" ht="21.75" customHeight="1" x14ac:dyDescent="0.2">
      <c r="A7" s="36"/>
      <c r="B7" s="36"/>
      <c r="C7" s="36"/>
      <c r="D7" s="190" t="s">
        <v>55</v>
      </c>
      <c r="E7" s="190"/>
      <c r="F7" s="37"/>
      <c r="G7" s="196" t="s">
        <v>13</v>
      </c>
      <c r="H7" s="37"/>
      <c r="I7" s="196" t="s">
        <v>14</v>
      </c>
      <c r="J7" s="36"/>
      <c r="K7" s="197" t="s">
        <v>52</v>
      </c>
      <c r="L7" s="197"/>
      <c r="M7" s="197"/>
      <c r="N7" s="37"/>
      <c r="O7" s="197" t="s">
        <v>53</v>
      </c>
      <c r="P7" s="197"/>
      <c r="Q7" s="197"/>
      <c r="R7" s="36"/>
      <c r="S7" s="196" t="s">
        <v>12</v>
      </c>
      <c r="T7" s="37"/>
      <c r="U7" s="194" t="s">
        <v>56</v>
      </c>
      <c r="V7" s="37"/>
      <c r="W7" s="196" t="s">
        <v>13</v>
      </c>
      <c r="X7" s="37"/>
      <c r="Y7" s="196" t="s">
        <v>14</v>
      </c>
      <c r="Z7" s="37"/>
      <c r="AA7" s="194" t="s">
        <v>17</v>
      </c>
    </row>
    <row r="8" spans="1:27" ht="22.5" customHeight="1" x14ac:dyDescent="0.2">
      <c r="A8" s="181" t="s">
        <v>54</v>
      </c>
      <c r="B8" s="181"/>
      <c r="C8" s="36"/>
      <c r="D8" s="181"/>
      <c r="E8" s="181"/>
      <c r="F8" s="36"/>
      <c r="G8" s="181"/>
      <c r="H8" s="36"/>
      <c r="I8" s="181"/>
      <c r="J8" s="36"/>
      <c r="K8" s="39" t="s">
        <v>12</v>
      </c>
      <c r="L8" s="37"/>
      <c r="M8" s="39" t="s">
        <v>13</v>
      </c>
      <c r="N8" s="36"/>
      <c r="O8" s="39" t="s">
        <v>12</v>
      </c>
      <c r="P8" s="37"/>
      <c r="Q8" s="39" t="s">
        <v>15</v>
      </c>
      <c r="R8" s="36"/>
      <c r="S8" s="181"/>
      <c r="T8" s="36"/>
      <c r="U8" s="195"/>
      <c r="V8" s="36"/>
      <c r="W8" s="181"/>
      <c r="X8" s="36"/>
      <c r="Y8" s="181"/>
      <c r="Z8" s="36"/>
      <c r="AA8" s="195"/>
    </row>
    <row r="9" spans="1:27" ht="21.75" customHeight="1" x14ac:dyDescent="0.2">
      <c r="A9" s="182" t="s">
        <v>57</v>
      </c>
      <c r="B9" s="182"/>
      <c r="D9" s="189">
        <v>2500000</v>
      </c>
      <c r="E9" s="189"/>
      <c r="F9" s="40"/>
      <c r="G9" s="41">
        <v>25029000000</v>
      </c>
      <c r="H9" s="40"/>
      <c r="I9" s="41">
        <v>24970312500</v>
      </c>
      <c r="J9" s="40"/>
      <c r="K9" s="41" t="s">
        <v>201</v>
      </c>
      <c r="L9" s="40"/>
      <c r="M9" s="41" t="s">
        <v>201</v>
      </c>
      <c r="N9" s="40"/>
      <c r="O9" s="41" t="s">
        <v>201</v>
      </c>
      <c r="P9" s="40"/>
      <c r="Q9" s="41" t="s">
        <v>201</v>
      </c>
      <c r="R9" s="40"/>
      <c r="S9" s="41">
        <v>2500000</v>
      </c>
      <c r="T9" s="40"/>
      <c r="U9" s="41">
        <v>9980</v>
      </c>
      <c r="V9" s="40"/>
      <c r="W9" s="41">
        <v>25029000000</v>
      </c>
      <c r="X9" s="40"/>
      <c r="Y9" s="41">
        <v>24920371875</v>
      </c>
      <c r="Z9" s="40"/>
      <c r="AA9" s="42">
        <v>0.16</v>
      </c>
    </row>
    <row r="10" spans="1:27" ht="21.75" customHeight="1" x14ac:dyDescent="0.2">
      <c r="A10" s="178" t="s">
        <v>58</v>
      </c>
      <c r="B10" s="178"/>
      <c r="D10" s="192">
        <v>100260</v>
      </c>
      <c r="E10" s="192"/>
      <c r="F10" s="40"/>
      <c r="G10" s="43">
        <v>31690324770</v>
      </c>
      <c r="H10" s="40"/>
      <c r="I10" s="43">
        <v>29666052858.723801</v>
      </c>
      <c r="J10" s="40"/>
      <c r="K10" s="43" t="s">
        <v>201</v>
      </c>
      <c r="L10" s="40"/>
      <c r="M10" s="43" t="s">
        <v>201</v>
      </c>
      <c r="N10" s="40"/>
      <c r="O10" s="43" t="s">
        <v>201</v>
      </c>
      <c r="P10" s="40"/>
      <c r="Q10" s="43" t="s">
        <v>201</v>
      </c>
      <c r="R10" s="40"/>
      <c r="S10" s="43">
        <v>100260</v>
      </c>
      <c r="T10" s="40"/>
      <c r="U10" s="43">
        <v>290016</v>
      </c>
      <c r="V10" s="40"/>
      <c r="W10" s="43">
        <v>31690324770</v>
      </c>
      <c r="X10" s="40"/>
      <c r="Y10" s="43">
        <v>29042475217.560001</v>
      </c>
      <c r="Z10" s="40"/>
      <c r="AA10" s="44">
        <v>0.19</v>
      </c>
    </row>
    <row r="11" spans="1:27" ht="21.75" customHeight="1" x14ac:dyDescent="0.2">
      <c r="A11" s="178" t="s">
        <v>59</v>
      </c>
      <c r="B11" s="178"/>
      <c r="D11" s="192">
        <v>4968071</v>
      </c>
      <c r="E11" s="192"/>
      <c r="F11" s="40"/>
      <c r="G11" s="43">
        <v>53480799468</v>
      </c>
      <c r="H11" s="40"/>
      <c r="I11" s="43">
        <v>74248041677.352402</v>
      </c>
      <c r="J11" s="40"/>
      <c r="K11" s="43" t="s">
        <v>201</v>
      </c>
      <c r="L11" s="40"/>
      <c r="M11" s="43" t="s">
        <v>201</v>
      </c>
      <c r="N11" s="40"/>
      <c r="O11" s="43" t="s">
        <v>201</v>
      </c>
      <c r="P11" s="40"/>
      <c r="Q11" s="43" t="s">
        <v>201</v>
      </c>
      <c r="R11" s="40"/>
      <c r="S11" s="43">
        <v>4968071</v>
      </c>
      <c r="T11" s="40"/>
      <c r="U11" s="43">
        <v>14221</v>
      </c>
      <c r="V11" s="40"/>
      <c r="W11" s="43">
        <v>53480799468</v>
      </c>
      <c r="X11" s="40"/>
      <c r="Y11" s="43">
        <v>70566156565.770798</v>
      </c>
      <c r="Z11" s="40"/>
      <c r="AA11" s="44">
        <v>0.45</v>
      </c>
    </row>
    <row r="12" spans="1:27" ht="21.75" customHeight="1" x14ac:dyDescent="0.2">
      <c r="A12" s="174" t="s">
        <v>60</v>
      </c>
      <c r="B12" s="174"/>
      <c r="D12" s="193">
        <v>2500000</v>
      </c>
      <c r="E12" s="193"/>
      <c r="F12" s="40"/>
      <c r="G12" s="45">
        <v>25029000000</v>
      </c>
      <c r="H12" s="40"/>
      <c r="I12" s="45">
        <v>24972809531.25</v>
      </c>
      <c r="J12" s="40"/>
      <c r="K12" s="43" t="s">
        <v>201</v>
      </c>
      <c r="L12" s="40"/>
      <c r="M12" s="43" t="s">
        <v>201</v>
      </c>
      <c r="N12" s="40"/>
      <c r="O12" s="43" t="s">
        <v>201</v>
      </c>
      <c r="P12" s="40"/>
      <c r="Q12" s="43" t="s">
        <v>201</v>
      </c>
      <c r="R12" s="40"/>
      <c r="S12" s="49">
        <v>2500000</v>
      </c>
      <c r="T12" s="40"/>
      <c r="U12" s="49">
        <v>10060</v>
      </c>
      <c r="V12" s="40"/>
      <c r="W12" s="45">
        <v>25029000000</v>
      </c>
      <c r="X12" s="40"/>
      <c r="Y12" s="45">
        <v>25120134375</v>
      </c>
      <c r="Z12" s="40"/>
      <c r="AA12" s="46">
        <v>0.16</v>
      </c>
    </row>
    <row r="13" spans="1:27" ht="21.75" customHeight="1" thickBot="1" x14ac:dyDescent="0.3">
      <c r="A13" s="190" t="s">
        <v>29</v>
      </c>
      <c r="B13" s="190"/>
      <c r="C13" s="50"/>
      <c r="D13" s="191"/>
      <c r="E13" s="191"/>
      <c r="F13" s="51"/>
      <c r="G13" s="52">
        <v>135229124238</v>
      </c>
      <c r="H13" s="51"/>
      <c r="I13" s="52">
        <v>153857216567.32599</v>
      </c>
      <c r="J13" s="51"/>
      <c r="K13" s="53"/>
      <c r="L13" s="51"/>
      <c r="M13" s="52" t="s">
        <v>201</v>
      </c>
      <c r="N13" s="51"/>
      <c r="O13" s="53"/>
      <c r="P13" s="51"/>
      <c r="Q13" s="52" t="s">
        <v>201</v>
      </c>
      <c r="R13" s="51"/>
      <c r="S13" s="53"/>
      <c r="T13" s="51"/>
      <c r="U13" s="53"/>
      <c r="V13" s="51"/>
      <c r="W13" s="52">
        <v>135229124238</v>
      </c>
      <c r="X13" s="51"/>
      <c r="Y13" s="52">
        <v>149649138033.33099</v>
      </c>
      <c r="Z13" s="51"/>
      <c r="AA13" s="54">
        <v>0.96</v>
      </c>
    </row>
    <row r="14" spans="1:27" ht="13.5" thickTop="1" x14ac:dyDescent="0.2"/>
  </sheetData>
  <sheetProtection algorithmName="SHA-512" hashValue="yPG5BOW7pZOXxhZWGceelv2JT88vaxz8G+COMEKWDSOzmWdUZgbFzgb8gMY0Hmvl3NzRCa2M0fJjjk7JA2GF4Q==" saltValue="jclol4aZCGoQLlLcnhgLEw==" spinCount="100000" sheet="1" objects="1" scenarios="1" selectLockedCells="1" autoFilter="0" selectUnlockedCells="1"/>
  <mergeCells count="27">
    <mergeCell ref="AA7:AA8"/>
    <mergeCell ref="D7:E8"/>
    <mergeCell ref="G7:G8"/>
    <mergeCell ref="I7:I8"/>
    <mergeCell ref="Y7:Y8"/>
    <mergeCell ref="S7:S8"/>
    <mergeCell ref="U7:U8"/>
    <mergeCell ref="W7:W8"/>
    <mergeCell ref="K7:M7"/>
    <mergeCell ref="O7:Q7"/>
    <mergeCell ref="A1:AA1"/>
    <mergeCell ref="A2:AA2"/>
    <mergeCell ref="A3:AA3"/>
    <mergeCell ref="E6:I6"/>
    <mergeCell ref="K6:Q6"/>
    <mergeCell ref="S6:AA6"/>
    <mergeCell ref="A8:B8"/>
    <mergeCell ref="A9:B9"/>
    <mergeCell ref="D9:E9"/>
    <mergeCell ref="A13:B13"/>
    <mergeCell ref="D13:E13"/>
    <mergeCell ref="A10:B10"/>
    <mergeCell ref="D10:E10"/>
    <mergeCell ref="A11:B11"/>
    <mergeCell ref="D11:E11"/>
    <mergeCell ref="A12:B12"/>
    <mergeCell ref="D12:E12"/>
  </mergeCells>
  <pageMargins left="0.39" right="0.39" top="0.39" bottom="0.39" header="0" footer="0"/>
  <pageSetup paperSize="9" scale="68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 tint="0.39997558519241921"/>
    <pageSetUpPr fitToPage="1"/>
  </sheetPr>
  <dimension ref="A1:AL31"/>
  <sheetViews>
    <sheetView rightToLeft="1" view="pageBreakPreview" zoomScale="62" zoomScaleNormal="100" zoomScaleSheetLayoutView="62" workbookViewId="0">
      <selection activeCell="A45" sqref="A45"/>
    </sheetView>
  </sheetViews>
  <sheetFormatPr defaultRowHeight="12.75" x14ac:dyDescent="0.2"/>
  <cols>
    <col min="1" max="1" width="5.140625" customWidth="1"/>
    <col min="2" max="2" width="24" customWidth="1"/>
    <col min="3" max="3" width="1.28515625" customWidth="1"/>
    <col min="4" max="4" width="11" customWidth="1"/>
    <col min="5" max="5" width="1.28515625" customWidth="1"/>
    <col min="6" max="6" width="14" customWidth="1"/>
    <col min="7" max="7" width="1.28515625" customWidth="1"/>
    <col min="8" max="8" width="12.28515625" customWidth="1"/>
    <col min="9" max="9" width="1.28515625" customWidth="1"/>
    <col min="10" max="10" width="13" customWidth="1"/>
    <col min="11" max="11" width="0.7109375" customWidth="1"/>
    <col min="12" max="12" width="11.7109375" customWidth="1"/>
    <col min="13" max="13" width="0.42578125" customWidth="1"/>
    <col min="14" max="14" width="13" customWidth="1"/>
    <col min="15" max="15" width="0.5703125" customWidth="1"/>
    <col min="16" max="16" width="11" customWidth="1"/>
    <col min="17" max="17" width="0.5703125" customWidth="1"/>
    <col min="18" max="18" width="17.28515625" bestFit="1" customWidth="1"/>
    <col min="19" max="19" width="1.28515625" customWidth="1"/>
    <col min="20" max="20" width="17.85546875" bestFit="1" customWidth="1"/>
    <col min="21" max="21" width="1.28515625" customWidth="1"/>
    <col min="22" max="22" width="10.5703125" customWidth="1"/>
    <col min="23" max="23" width="1.28515625" customWidth="1"/>
    <col min="24" max="24" width="14.42578125" bestFit="1" customWidth="1"/>
    <col min="25" max="25" width="1" customWidth="1"/>
    <col min="26" max="26" width="10.42578125" customWidth="1"/>
    <col min="27" max="27" width="1.28515625" customWidth="1"/>
    <col min="28" max="28" width="11.42578125" customWidth="1"/>
    <col min="29" max="29" width="1.28515625" customWidth="1"/>
    <col min="30" max="30" width="12.140625" customWidth="1"/>
    <col min="31" max="31" width="1.28515625" customWidth="1"/>
    <col min="32" max="32" width="15.5703125" customWidth="1"/>
    <col min="33" max="33" width="1.28515625" customWidth="1"/>
    <col min="34" max="34" width="18.5703125" customWidth="1"/>
    <col min="35" max="35" width="0.85546875" customWidth="1"/>
    <col min="36" max="36" width="16.7109375" customWidth="1"/>
    <col min="37" max="37" width="1.28515625" customWidth="1"/>
    <col min="38" max="38" width="11.5703125" customWidth="1"/>
    <col min="39" max="39" width="0.28515625" customWidth="1"/>
  </cols>
  <sheetData>
    <row r="1" spans="1:38" ht="29.1" customHeight="1" x14ac:dyDescent="0.2">
      <c r="A1" s="187" t="s">
        <v>0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  <c r="P1" s="187"/>
      <c r="Q1" s="187"/>
      <c r="R1" s="187"/>
      <c r="S1" s="187"/>
      <c r="T1" s="187"/>
      <c r="U1" s="187"/>
      <c r="V1" s="187"/>
      <c r="W1" s="187"/>
      <c r="X1" s="187"/>
      <c r="Y1" s="187"/>
      <c r="Z1" s="187"/>
      <c r="AA1" s="187"/>
      <c r="AB1" s="187"/>
      <c r="AC1" s="187"/>
      <c r="AD1" s="187"/>
      <c r="AE1" s="187"/>
      <c r="AF1" s="187"/>
      <c r="AG1" s="187"/>
      <c r="AH1" s="187"/>
      <c r="AI1" s="187"/>
      <c r="AJ1" s="187"/>
      <c r="AK1" s="187"/>
      <c r="AL1" s="187"/>
    </row>
    <row r="2" spans="1:38" ht="21.75" customHeight="1" x14ac:dyDescent="0.2">
      <c r="A2" s="187" t="s">
        <v>1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  <c r="P2" s="187"/>
      <c r="Q2" s="187"/>
      <c r="R2" s="187"/>
      <c r="S2" s="187"/>
      <c r="T2" s="187"/>
      <c r="U2" s="187"/>
      <c r="V2" s="187"/>
      <c r="W2" s="187"/>
      <c r="X2" s="187"/>
      <c r="Y2" s="187"/>
      <c r="Z2" s="187"/>
      <c r="AA2" s="187"/>
      <c r="AB2" s="187"/>
      <c r="AC2" s="187"/>
      <c r="AD2" s="187"/>
      <c r="AE2" s="187"/>
      <c r="AF2" s="187"/>
      <c r="AG2" s="187"/>
      <c r="AH2" s="187"/>
      <c r="AI2" s="187"/>
      <c r="AJ2" s="187"/>
      <c r="AK2" s="187"/>
      <c r="AL2" s="187"/>
    </row>
    <row r="3" spans="1:38" ht="21.75" customHeight="1" x14ac:dyDescent="0.2">
      <c r="A3" s="187" t="s">
        <v>2</v>
      </c>
      <c r="B3" s="187"/>
      <c r="C3" s="187"/>
      <c r="D3" s="187"/>
      <c r="E3" s="187"/>
      <c r="F3" s="187"/>
      <c r="G3" s="187"/>
      <c r="H3" s="187"/>
      <c r="I3" s="187"/>
      <c r="J3" s="187"/>
      <c r="K3" s="187"/>
      <c r="L3" s="187"/>
      <c r="M3" s="187"/>
      <c r="N3" s="187"/>
      <c r="O3" s="187"/>
      <c r="P3" s="187"/>
      <c r="Q3" s="187"/>
      <c r="R3" s="187"/>
      <c r="S3" s="187"/>
      <c r="T3" s="187"/>
      <c r="U3" s="187"/>
      <c r="V3" s="187"/>
      <c r="W3" s="187"/>
      <c r="X3" s="187"/>
      <c r="Y3" s="187"/>
      <c r="Z3" s="187"/>
      <c r="AA3" s="187"/>
      <c r="AB3" s="187"/>
      <c r="AC3" s="187"/>
      <c r="AD3" s="187"/>
      <c r="AE3" s="187"/>
      <c r="AF3" s="187"/>
      <c r="AG3" s="187"/>
      <c r="AH3" s="187"/>
      <c r="AI3" s="187"/>
      <c r="AJ3" s="187"/>
      <c r="AK3" s="187"/>
      <c r="AL3" s="187"/>
    </row>
    <row r="4" spans="1:38" ht="6.75" customHeight="1" x14ac:dyDescent="0.2"/>
    <row r="5" spans="1:38" s="56" customFormat="1" ht="23.25" customHeight="1" x14ac:dyDescent="0.6">
      <c r="A5" s="34" t="s">
        <v>61</v>
      </c>
      <c r="B5" s="199" t="s">
        <v>62</v>
      </c>
      <c r="C5" s="199"/>
      <c r="D5" s="199"/>
      <c r="E5" s="199"/>
      <c r="F5" s="199"/>
      <c r="G5" s="199"/>
      <c r="H5" s="199"/>
      <c r="I5" s="199"/>
      <c r="J5" s="199"/>
      <c r="K5" s="199"/>
      <c r="L5" s="199"/>
      <c r="M5" s="199"/>
      <c r="N5" s="199"/>
      <c r="O5" s="199"/>
      <c r="P5" s="199"/>
      <c r="Q5" s="199"/>
      <c r="R5" s="199"/>
      <c r="S5" s="199"/>
      <c r="T5" s="199"/>
      <c r="U5" s="199"/>
      <c r="V5" s="199"/>
      <c r="W5" s="199"/>
      <c r="X5" s="199"/>
      <c r="Y5" s="199"/>
      <c r="Z5" s="199"/>
      <c r="AA5" s="199"/>
      <c r="AB5" s="199"/>
      <c r="AC5" s="199"/>
      <c r="AD5" s="199"/>
      <c r="AE5" s="199"/>
      <c r="AF5" s="199"/>
      <c r="AG5" s="199"/>
      <c r="AH5" s="199"/>
      <c r="AI5" s="199"/>
      <c r="AJ5" s="199"/>
      <c r="AK5" s="199"/>
      <c r="AL5" s="199"/>
    </row>
    <row r="6" spans="1:38" ht="22.5" customHeight="1" x14ac:dyDescent="0.2">
      <c r="A6" s="190" t="s">
        <v>63</v>
      </c>
      <c r="B6" s="190"/>
      <c r="C6" s="190"/>
      <c r="D6" s="200"/>
      <c r="E6" s="200"/>
      <c r="F6" s="200"/>
      <c r="G6" s="200"/>
      <c r="H6" s="200"/>
      <c r="I6" s="200"/>
      <c r="J6" s="200"/>
      <c r="K6" s="200"/>
      <c r="L6" s="200"/>
      <c r="M6" s="200"/>
      <c r="N6" s="200"/>
      <c r="O6" s="200"/>
      <c r="P6" s="200" t="s">
        <v>6</v>
      </c>
      <c r="Q6" s="200"/>
      <c r="R6" s="200"/>
      <c r="S6" s="200"/>
      <c r="T6" s="200"/>
      <c r="U6" s="36"/>
      <c r="V6" s="200" t="s">
        <v>7</v>
      </c>
      <c r="W6" s="200"/>
      <c r="X6" s="200"/>
      <c r="Y6" s="200"/>
      <c r="Z6" s="200"/>
      <c r="AA6" s="200"/>
      <c r="AB6" s="200"/>
      <c r="AC6" s="36"/>
      <c r="AD6" s="200" t="s">
        <v>8</v>
      </c>
      <c r="AE6" s="200"/>
      <c r="AF6" s="200"/>
      <c r="AG6" s="200"/>
      <c r="AH6" s="200"/>
      <c r="AI6" s="200"/>
      <c r="AJ6" s="200"/>
      <c r="AK6" s="200"/>
      <c r="AL6" s="200"/>
    </row>
    <row r="7" spans="1:38" ht="14.45" customHeight="1" x14ac:dyDescent="0.2">
      <c r="A7" s="190" t="s">
        <v>64</v>
      </c>
      <c r="B7" s="190"/>
      <c r="C7" s="59"/>
      <c r="D7" s="194" t="s">
        <v>65</v>
      </c>
      <c r="E7" s="37"/>
      <c r="F7" s="194" t="s">
        <v>66</v>
      </c>
      <c r="G7" s="37"/>
      <c r="H7" s="194" t="s">
        <v>67</v>
      </c>
      <c r="I7" s="37"/>
      <c r="J7" s="196" t="s">
        <v>68</v>
      </c>
      <c r="K7" s="37"/>
      <c r="L7" s="196" t="s">
        <v>69</v>
      </c>
      <c r="M7" s="37"/>
      <c r="N7" s="196" t="s">
        <v>35</v>
      </c>
      <c r="O7" s="37"/>
      <c r="P7" s="196" t="s">
        <v>12</v>
      </c>
      <c r="Q7" s="37"/>
      <c r="R7" s="196" t="s">
        <v>13</v>
      </c>
      <c r="S7" s="37"/>
      <c r="T7" s="196" t="s">
        <v>14</v>
      </c>
      <c r="U7" s="36"/>
      <c r="V7" s="197" t="s">
        <v>9</v>
      </c>
      <c r="W7" s="197"/>
      <c r="X7" s="197"/>
      <c r="Y7" s="37"/>
      <c r="Z7" s="197" t="s">
        <v>10</v>
      </c>
      <c r="AA7" s="197"/>
      <c r="AB7" s="197"/>
      <c r="AC7" s="36"/>
      <c r="AD7" s="196" t="s">
        <v>12</v>
      </c>
      <c r="AE7" s="37"/>
      <c r="AF7" s="196" t="s">
        <v>16</v>
      </c>
      <c r="AG7" s="37"/>
      <c r="AH7" s="196" t="s">
        <v>13</v>
      </c>
      <c r="AI7" s="37"/>
      <c r="AJ7" s="196" t="s">
        <v>14</v>
      </c>
      <c r="AK7" s="37"/>
      <c r="AL7" s="194" t="s">
        <v>17</v>
      </c>
    </row>
    <row r="8" spans="1:38" ht="27.75" customHeight="1" x14ac:dyDescent="0.2">
      <c r="A8" s="198"/>
      <c r="B8" s="198"/>
      <c r="C8" s="59"/>
      <c r="D8" s="195"/>
      <c r="E8" s="36"/>
      <c r="F8" s="195"/>
      <c r="G8" s="36"/>
      <c r="H8" s="195"/>
      <c r="I8" s="36"/>
      <c r="J8" s="181"/>
      <c r="K8" s="36"/>
      <c r="L8" s="181"/>
      <c r="M8" s="36"/>
      <c r="N8" s="181"/>
      <c r="O8" s="36"/>
      <c r="P8" s="181"/>
      <c r="Q8" s="36"/>
      <c r="R8" s="181"/>
      <c r="S8" s="36"/>
      <c r="T8" s="181"/>
      <c r="U8" s="36"/>
      <c r="V8" s="39" t="s">
        <v>12</v>
      </c>
      <c r="W8" s="37"/>
      <c r="X8" s="39" t="s">
        <v>13</v>
      </c>
      <c r="Y8" s="36"/>
      <c r="Z8" s="39" t="s">
        <v>12</v>
      </c>
      <c r="AA8" s="37"/>
      <c r="AB8" s="39" t="s">
        <v>15</v>
      </c>
      <c r="AC8" s="36"/>
      <c r="AD8" s="181"/>
      <c r="AE8" s="36"/>
      <c r="AF8" s="181"/>
      <c r="AG8" s="36"/>
      <c r="AH8" s="181"/>
      <c r="AI8" s="36"/>
      <c r="AJ8" s="181"/>
      <c r="AK8" s="36"/>
      <c r="AL8" s="195"/>
    </row>
    <row r="9" spans="1:38" ht="21.75" customHeight="1" x14ac:dyDescent="0.2">
      <c r="A9" s="174" t="s">
        <v>70</v>
      </c>
      <c r="B9" s="174"/>
      <c r="C9" s="36"/>
      <c r="D9" s="60" t="s">
        <v>71</v>
      </c>
      <c r="E9" s="40"/>
      <c r="F9" s="60" t="s">
        <v>71</v>
      </c>
      <c r="G9" s="40"/>
      <c r="H9" s="60" t="s">
        <v>72</v>
      </c>
      <c r="I9" s="40"/>
      <c r="J9" s="60" t="s">
        <v>73</v>
      </c>
      <c r="K9" s="40"/>
      <c r="L9" s="42" t="s">
        <v>201</v>
      </c>
      <c r="M9" s="40"/>
      <c r="N9" s="42" t="s">
        <v>201</v>
      </c>
      <c r="O9" s="40"/>
      <c r="P9" s="41">
        <v>71600</v>
      </c>
      <c r="Q9" s="40"/>
      <c r="R9" s="41">
        <v>50014503485</v>
      </c>
      <c r="S9" s="40"/>
      <c r="T9" s="41">
        <v>51372279086</v>
      </c>
      <c r="U9" s="40"/>
      <c r="V9" s="41" t="s">
        <v>201</v>
      </c>
      <c r="W9" s="40"/>
      <c r="X9" s="41" t="s">
        <v>201</v>
      </c>
      <c r="Y9" s="40"/>
      <c r="Z9" s="41" t="s">
        <v>201</v>
      </c>
      <c r="AA9" s="40"/>
      <c r="AB9" s="41" t="s">
        <v>201</v>
      </c>
      <c r="AC9" s="40"/>
      <c r="AD9" s="41">
        <v>71600</v>
      </c>
      <c r="AE9" s="40"/>
      <c r="AF9" s="41">
        <v>770700</v>
      </c>
      <c r="AG9" s="40"/>
      <c r="AH9" s="41">
        <v>50014503485</v>
      </c>
      <c r="AI9" s="40"/>
      <c r="AJ9" s="41">
        <v>55172118240</v>
      </c>
      <c r="AK9" s="40"/>
      <c r="AL9" s="42">
        <v>0.35</v>
      </c>
    </row>
    <row r="10" spans="1:38" ht="21.75" customHeight="1" x14ac:dyDescent="0.2">
      <c r="A10" s="178" t="s">
        <v>74</v>
      </c>
      <c r="B10" s="178"/>
      <c r="C10" s="36"/>
      <c r="D10" s="61" t="s">
        <v>71</v>
      </c>
      <c r="E10" s="40"/>
      <c r="F10" s="61" t="s">
        <v>71</v>
      </c>
      <c r="G10" s="40"/>
      <c r="H10" s="61" t="s">
        <v>75</v>
      </c>
      <c r="I10" s="40"/>
      <c r="J10" s="61" t="s">
        <v>76</v>
      </c>
      <c r="K10" s="40"/>
      <c r="L10" s="44" t="s">
        <v>201</v>
      </c>
      <c r="M10" s="40"/>
      <c r="N10" s="44" t="s">
        <v>201</v>
      </c>
      <c r="O10" s="40"/>
      <c r="P10" s="43">
        <v>3000</v>
      </c>
      <c r="Q10" s="40"/>
      <c r="R10" s="43">
        <v>2657731625</v>
      </c>
      <c r="S10" s="40"/>
      <c r="T10" s="43">
        <v>2798522675</v>
      </c>
      <c r="U10" s="40"/>
      <c r="V10" s="43" t="s">
        <v>201</v>
      </c>
      <c r="W10" s="40"/>
      <c r="X10" s="43" t="s">
        <v>201</v>
      </c>
      <c r="Y10" s="40"/>
      <c r="Z10" s="43" t="s">
        <v>201</v>
      </c>
      <c r="AA10" s="40"/>
      <c r="AB10" s="43" t="s">
        <v>201</v>
      </c>
      <c r="AC10" s="40"/>
      <c r="AD10" s="43">
        <v>3000</v>
      </c>
      <c r="AE10" s="40"/>
      <c r="AF10" s="43">
        <v>962940</v>
      </c>
      <c r="AG10" s="40"/>
      <c r="AH10" s="43">
        <v>2657731625</v>
      </c>
      <c r="AI10" s="40"/>
      <c r="AJ10" s="43">
        <v>2888296401</v>
      </c>
      <c r="AK10" s="40"/>
      <c r="AL10" s="44">
        <v>0.02</v>
      </c>
    </row>
    <row r="11" spans="1:38" ht="21.75" customHeight="1" x14ac:dyDescent="0.2">
      <c r="A11" s="178" t="s">
        <v>77</v>
      </c>
      <c r="B11" s="178"/>
      <c r="C11" s="36"/>
      <c r="D11" s="61" t="s">
        <v>71</v>
      </c>
      <c r="E11" s="40"/>
      <c r="F11" s="61" t="s">
        <v>71</v>
      </c>
      <c r="G11" s="40"/>
      <c r="H11" s="61" t="s">
        <v>78</v>
      </c>
      <c r="I11" s="40"/>
      <c r="J11" s="61" t="s">
        <v>39</v>
      </c>
      <c r="K11" s="40"/>
      <c r="L11" s="43">
        <v>16</v>
      </c>
      <c r="M11" s="40"/>
      <c r="N11" s="43">
        <v>16</v>
      </c>
      <c r="O11" s="40"/>
      <c r="P11" s="43">
        <v>1386965</v>
      </c>
      <c r="Q11" s="40"/>
      <c r="R11" s="43">
        <v>1300799350842</v>
      </c>
      <c r="S11" s="40"/>
      <c r="T11" s="43">
        <v>1351948702326</v>
      </c>
      <c r="U11" s="40"/>
      <c r="V11" s="43" t="s">
        <v>201</v>
      </c>
      <c r="W11" s="40"/>
      <c r="X11" s="43" t="s">
        <v>201</v>
      </c>
      <c r="Y11" s="40"/>
      <c r="Z11" s="43" t="s">
        <v>201</v>
      </c>
      <c r="AA11" s="40"/>
      <c r="AB11" s="43" t="s">
        <v>201</v>
      </c>
      <c r="AC11" s="40"/>
      <c r="AD11" s="43">
        <v>1386965</v>
      </c>
      <c r="AE11" s="40"/>
      <c r="AF11" s="43">
        <v>982684</v>
      </c>
      <c r="AG11" s="40"/>
      <c r="AH11" s="43">
        <v>1300799350842</v>
      </c>
      <c r="AI11" s="40"/>
      <c r="AJ11" s="43">
        <v>1362701279678</v>
      </c>
      <c r="AK11" s="40"/>
      <c r="AL11" s="44">
        <v>8.73</v>
      </c>
    </row>
    <row r="12" spans="1:38" ht="21.75" customHeight="1" x14ac:dyDescent="0.2">
      <c r="A12" s="178" t="s">
        <v>79</v>
      </c>
      <c r="B12" s="178"/>
      <c r="C12" s="36"/>
      <c r="D12" s="61" t="s">
        <v>71</v>
      </c>
      <c r="E12" s="40"/>
      <c r="F12" s="61" t="s">
        <v>71</v>
      </c>
      <c r="G12" s="40"/>
      <c r="H12" s="61" t="s">
        <v>80</v>
      </c>
      <c r="I12" s="40"/>
      <c r="J12" s="61" t="s">
        <v>81</v>
      </c>
      <c r="K12" s="40"/>
      <c r="L12" s="43">
        <v>18</v>
      </c>
      <c r="M12" s="40"/>
      <c r="N12" s="43">
        <v>18</v>
      </c>
      <c r="O12" s="40"/>
      <c r="P12" s="43">
        <v>2642469</v>
      </c>
      <c r="Q12" s="40"/>
      <c r="R12" s="43">
        <v>2500407935196</v>
      </c>
      <c r="S12" s="40"/>
      <c r="T12" s="43">
        <v>2561805654400</v>
      </c>
      <c r="U12" s="40"/>
      <c r="V12" s="43" t="s">
        <v>201</v>
      </c>
      <c r="W12" s="40"/>
      <c r="X12" s="43" t="s">
        <v>201</v>
      </c>
      <c r="Y12" s="40"/>
      <c r="Z12" s="43" t="s">
        <v>201</v>
      </c>
      <c r="AA12" s="40"/>
      <c r="AB12" s="43" t="s">
        <v>201</v>
      </c>
      <c r="AC12" s="40"/>
      <c r="AD12" s="43">
        <v>2642469</v>
      </c>
      <c r="AE12" s="40"/>
      <c r="AF12" s="43">
        <v>976296</v>
      </c>
      <c r="AG12" s="40"/>
      <c r="AH12" s="43">
        <v>2500407935196</v>
      </c>
      <c r="AI12" s="40"/>
      <c r="AJ12" s="43">
        <v>2579364320289</v>
      </c>
      <c r="AK12" s="40"/>
      <c r="AL12" s="44">
        <v>16.53</v>
      </c>
    </row>
    <row r="13" spans="1:38" ht="21.75" customHeight="1" x14ac:dyDescent="0.2">
      <c r="A13" s="178" t="s">
        <v>82</v>
      </c>
      <c r="B13" s="178"/>
      <c r="C13" s="36"/>
      <c r="D13" s="61" t="s">
        <v>71</v>
      </c>
      <c r="E13" s="40"/>
      <c r="F13" s="61" t="s">
        <v>71</v>
      </c>
      <c r="G13" s="40"/>
      <c r="H13" s="61" t="s">
        <v>83</v>
      </c>
      <c r="I13" s="40"/>
      <c r="J13" s="61" t="s">
        <v>84</v>
      </c>
      <c r="K13" s="40"/>
      <c r="L13" s="43">
        <v>23</v>
      </c>
      <c r="M13" s="40"/>
      <c r="N13" s="43">
        <v>23</v>
      </c>
      <c r="O13" s="40"/>
      <c r="P13" s="43">
        <v>1500000</v>
      </c>
      <c r="Q13" s="40"/>
      <c r="R13" s="43">
        <v>1500160000000</v>
      </c>
      <c r="S13" s="40"/>
      <c r="T13" s="43">
        <v>1499728125000</v>
      </c>
      <c r="U13" s="40"/>
      <c r="V13" s="43" t="s">
        <v>201</v>
      </c>
      <c r="W13" s="40"/>
      <c r="X13" s="43" t="s">
        <v>201</v>
      </c>
      <c r="Y13" s="40"/>
      <c r="Z13" s="43" t="s">
        <v>201</v>
      </c>
      <c r="AA13" s="40"/>
      <c r="AB13" s="43" t="s">
        <v>201</v>
      </c>
      <c r="AC13" s="40"/>
      <c r="AD13" s="43">
        <v>1500000</v>
      </c>
      <c r="AE13" s="40"/>
      <c r="AF13" s="43">
        <v>1000000</v>
      </c>
      <c r="AG13" s="40"/>
      <c r="AH13" s="43">
        <v>1500160000000</v>
      </c>
      <c r="AI13" s="40"/>
      <c r="AJ13" s="43">
        <v>1499728125000</v>
      </c>
      <c r="AK13" s="40"/>
      <c r="AL13" s="44">
        <v>9.61</v>
      </c>
    </row>
    <row r="14" spans="1:38" ht="21.75" customHeight="1" x14ac:dyDescent="0.2">
      <c r="A14" s="178" t="s">
        <v>85</v>
      </c>
      <c r="B14" s="178"/>
      <c r="C14" s="36"/>
      <c r="D14" s="61" t="s">
        <v>71</v>
      </c>
      <c r="E14" s="40"/>
      <c r="F14" s="61" t="s">
        <v>71</v>
      </c>
      <c r="G14" s="40"/>
      <c r="H14" s="61" t="s">
        <v>86</v>
      </c>
      <c r="I14" s="40"/>
      <c r="J14" s="61" t="s">
        <v>87</v>
      </c>
      <c r="K14" s="40"/>
      <c r="L14" s="43">
        <v>20.5</v>
      </c>
      <c r="M14" s="40"/>
      <c r="N14" s="43">
        <v>20.5</v>
      </c>
      <c r="O14" s="40"/>
      <c r="P14" s="43">
        <v>2100000</v>
      </c>
      <c r="Q14" s="40"/>
      <c r="R14" s="43">
        <v>2003959482000</v>
      </c>
      <c r="S14" s="40"/>
      <c r="T14" s="43">
        <v>2053131702418</v>
      </c>
      <c r="U14" s="40"/>
      <c r="V14" s="43" t="s">
        <v>201</v>
      </c>
      <c r="W14" s="40"/>
      <c r="X14" s="43" t="s">
        <v>201</v>
      </c>
      <c r="Y14" s="40"/>
      <c r="Z14" s="43" t="s">
        <v>201</v>
      </c>
      <c r="AA14" s="40"/>
      <c r="AB14" s="43" t="s">
        <v>201</v>
      </c>
      <c r="AC14" s="40"/>
      <c r="AD14" s="43">
        <v>2100000</v>
      </c>
      <c r="AE14" s="40"/>
      <c r="AF14" s="43">
        <v>981984</v>
      </c>
      <c r="AG14" s="40"/>
      <c r="AH14" s="43">
        <v>2003959482000</v>
      </c>
      <c r="AI14" s="40"/>
      <c r="AJ14" s="43">
        <v>2061792632340</v>
      </c>
      <c r="AK14" s="40"/>
      <c r="AL14" s="44">
        <v>13.21</v>
      </c>
    </row>
    <row r="15" spans="1:38" ht="21.75" customHeight="1" x14ac:dyDescent="0.2">
      <c r="A15" s="178" t="s">
        <v>88</v>
      </c>
      <c r="B15" s="178"/>
      <c r="C15" s="36"/>
      <c r="D15" s="61" t="s">
        <v>71</v>
      </c>
      <c r="E15" s="40"/>
      <c r="F15" s="61" t="s">
        <v>71</v>
      </c>
      <c r="G15" s="40"/>
      <c r="H15" s="61" t="s">
        <v>89</v>
      </c>
      <c r="I15" s="40"/>
      <c r="J15" s="61" t="s">
        <v>90</v>
      </c>
      <c r="K15" s="40"/>
      <c r="L15" s="43">
        <v>17</v>
      </c>
      <c r="M15" s="40"/>
      <c r="N15" s="43">
        <v>17</v>
      </c>
      <c r="O15" s="40"/>
      <c r="P15" s="43">
        <v>205000</v>
      </c>
      <c r="Q15" s="40"/>
      <c r="R15" s="43">
        <v>197126159608</v>
      </c>
      <c r="S15" s="40"/>
      <c r="T15" s="43">
        <v>202099102897</v>
      </c>
      <c r="U15" s="40"/>
      <c r="V15" s="43" t="s">
        <v>201</v>
      </c>
      <c r="W15" s="40"/>
      <c r="X15" s="43" t="s">
        <v>201</v>
      </c>
      <c r="Y15" s="40"/>
      <c r="Z15" s="43" t="s">
        <v>201</v>
      </c>
      <c r="AA15" s="40"/>
      <c r="AB15" s="43" t="s">
        <v>201</v>
      </c>
      <c r="AC15" s="40"/>
      <c r="AD15" s="43">
        <v>205000</v>
      </c>
      <c r="AE15" s="40"/>
      <c r="AF15" s="43">
        <v>995343</v>
      </c>
      <c r="AG15" s="40"/>
      <c r="AH15" s="43">
        <v>197126159608</v>
      </c>
      <c r="AI15" s="40"/>
      <c r="AJ15" s="43">
        <v>204008331786</v>
      </c>
      <c r="AK15" s="40"/>
      <c r="AL15" s="44">
        <v>1.31</v>
      </c>
    </row>
    <row r="16" spans="1:38" ht="21.75" customHeight="1" x14ac:dyDescent="0.2">
      <c r="A16" s="178" t="s">
        <v>91</v>
      </c>
      <c r="B16" s="178"/>
      <c r="C16" s="36"/>
      <c r="D16" s="61" t="s">
        <v>71</v>
      </c>
      <c r="E16" s="40"/>
      <c r="F16" s="61" t="s">
        <v>71</v>
      </c>
      <c r="G16" s="40"/>
      <c r="H16" s="61" t="s">
        <v>92</v>
      </c>
      <c r="I16" s="40"/>
      <c r="J16" s="61" t="s">
        <v>93</v>
      </c>
      <c r="K16" s="40"/>
      <c r="L16" s="43">
        <v>23</v>
      </c>
      <c r="M16" s="40"/>
      <c r="N16" s="43">
        <v>23</v>
      </c>
      <c r="O16" s="40"/>
      <c r="P16" s="43">
        <v>500000</v>
      </c>
      <c r="Q16" s="40"/>
      <c r="R16" s="43">
        <v>500000000000</v>
      </c>
      <c r="S16" s="40"/>
      <c r="T16" s="43">
        <v>499909375000</v>
      </c>
      <c r="U16" s="40"/>
      <c r="V16" s="43" t="s">
        <v>201</v>
      </c>
      <c r="W16" s="40"/>
      <c r="X16" s="43" t="s">
        <v>201</v>
      </c>
      <c r="Y16" s="40"/>
      <c r="Z16" s="43" t="s">
        <v>201</v>
      </c>
      <c r="AA16" s="40"/>
      <c r="AB16" s="43" t="s">
        <v>201</v>
      </c>
      <c r="AC16" s="40"/>
      <c r="AD16" s="43">
        <v>500000</v>
      </c>
      <c r="AE16" s="40"/>
      <c r="AF16" s="43">
        <v>1000000</v>
      </c>
      <c r="AG16" s="40"/>
      <c r="AH16" s="43">
        <v>500000000000</v>
      </c>
      <c r="AI16" s="40"/>
      <c r="AJ16" s="43">
        <v>499909375000</v>
      </c>
      <c r="AK16" s="40"/>
      <c r="AL16" s="44">
        <v>3.2</v>
      </c>
    </row>
    <row r="17" spans="1:38" ht="21.75" customHeight="1" x14ac:dyDescent="0.2">
      <c r="A17" s="178" t="s">
        <v>94</v>
      </c>
      <c r="B17" s="178"/>
      <c r="C17" s="36"/>
      <c r="D17" s="61" t="s">
        <v>71</v>
      </c>
      <c r="E17" s="40"/>
      <c r="F17" s="61" t="s">
        <v>71</v>
      </c>
      <c r="G17" s="40"/>
      <c r="H17" s="61" t="s">
        <v>95</v>
      </c>
      <c r="I17" s="40"/>
      <c r="J17" s="61" t="s">
        <v>96</v>
      </c>
      <c r="K17" s="40"/>
      <c r="L17" s="43">
        <v>23</v>
      </c>
      <c r="M17" s="40"/>
      <c r="N17" s="43">
        <v>23</v>
      </c>
      <c r="O17" s="40"/>
      <c r="P17" s="43">
        <v>500</v>
      </c>
      <c r="Q17" s="40"/>
      <c r="R17" s="43">
        <v>500163552</v>
      </c>
      <c r="S17" s="40"/>
      <c r="T17" s="43">
        <v>499909375</v>
      </c>
      <c r="U17" s="40"/>
      <c r="V17" s="43" t="s">
        <v>201</v>
      </c>
      <c r="W17" s="40"/>
      <c r="X17" s="43" t="s">
        <v>201</v>
      </c>
      <c r="Y17" s="40"/>
      <c r="Z17" s="43" t="s">
        <v>201</v>
      </c>
      <c r="AA17" s="40"/>
      <c r="AB17" s="43" t="s">
        <v>201</v>
      </c>
      <c r="AC17" s="40"/>
      <c r="AD17" s="43">
        <v>500</v>
      </c>
      <c r="AE17" s="40"/>
      <c r="AF17" s="43">
        <v>1000000</v>
      </c>
      <c r="AG17" s="40"/>
      <c r="AH17" s="43">
        <v>500163552</v>
      </c>
      <c r="AI17" s="40"/>
      <c r="AJ17" s="43">
        <v>499909375</v>
      </c>
      <c r="AK17" s="40"/>
      <c r="AL17" s="44">
        <v>0</v>
      </c>
    </row>
    <row r="18" spans="1:38" ht="21.75" customHeight="1" x14ac:dyDescent="0.2">
      <c r="A18" s="178" t="s">
        <v>97</v>
      </c>
      <c r="B18" s="178"/>
      <c r="C18" s="36"/>
      <c r="D18" s="61" t="s">
        <v>71</v>
      </c>
      <c r="E18" s="40"/>
      <c r="F18" s="61" t="s">
        <v>71</v>
      </c>
      <c r="G18" s="40"/>
      <c r="H18" s="61" t="s">
        <v>98</v>
      </c>
      <c r="I18" s="40"/>
      <c r="J18" s="61" t="s">
        <v>99</v>
      </c>
      <c r="K18" s="40"/>
      <c r="L18" s="43">
        <v>18</v>
      </c>
      <c r="M18" s="40"/>
      <c r="N18" s="43">
        <v>18</v>
      </c>
      <c r="O18" s="40"/>
      <c r="P18" s="43">
        <v>3440000</v>
      </c>
      <c r="Q18" s="40"/>
      <c r="R18" s="43">
        <v>3259480000000</v>
      </c>
      <c r="S18" s="40"/>
      <c r="T18" s="43">
        <v>3262121353319</v>
      </c>
      <c r="U18" s="40"/>
      <c r="V18" s="43" t="s">
        <v>201</v>
      </c>
      <c r="W18" s="40"/>
      <c r="X18" s="43" t="s">
        <v>201</v>
      </c>
      <c r="Y18" s="40"/>
      <c r="Z18" s="43" t="s">
        <v>201</v>
      </c>
      <c r="AA18" s="40"/>
      <c r="AB18" s="43" t="s">
        <v>201</v>
      </c>
      <c r="AC18" s="40"/>
      <c r="AD18" s="43">
        <v>3440000</v>
      </c>
      <c r="AE18" s="40"/>
      <c r="AF18" s="43">
        <v>962913</v>
      </c>
      <c r="AG18" s="40"/>
      <c r="AH18" s="43">
        <v>3259480000000</v>
      </c>
      <c r="AI18" s="40"/>
      <c r="AJ18" s="43">
        <v>3311820343744</v>
      </c>
      <c r="AK18" s="40"/>
      <c r="AL18" s="44">
        <v>21.22</v>
      </c>
    </row>
    <row r="19" spans="1:38" ht="21.75" customHeight="1" x14ac:dyDescent="0.2">
      <c r="A19" s="178" t="s">
        <v>100</v>
      </c>
      <c r="B19" s="178"/>
      <c r="C19" s="36"/>
      <c r="D19" s="61" t="s">
        <v>71</v>
      </c>
      <c r="E19" s="40"/>
      <c r="F19" s="61" t="s">
        <v>71</v>
      </c>
      <c r="G19" s="40"/>
      <c r="H19" s="61" t="s">
        <v>101</v>
      </c>
      <c r="I19" s="40"/>
      <c r="J19" s="61" t="s">
        <v>102</v>
      </c>
      <c r="K19" s="40"/>
      <c r="L19" s="43">
        <v>18</v>
      </c>
      <c r="M19" s="40"/>
      <c r="N19" s="43">
        <v>18</v>
      </c>
      <c r="O19" s="40"/>
      <c r="P19" s="43">
        <v>1000</v>
      </c>
      <c r="Q19" s="40"/>
      <c r="R19" s="43">
        <v>1000181250</v>
      </c>
      <c r="S19" s="40"/>
      <c r="T19" s="43">
        <v>924552394</v>
      </c>
      <c r="U19" s="40"/>
      <c r="V19" s="43" t="s">
        <v>201</v>
      </c>
      <c r="W19" s="40"/>
      <c r="X19" s="43" t="s">
        <v>201</v>
      </c>
      <c r="Y19" s="40"/>
      <c r="Z19" s="43" t="s">
        <v>201</v>
      </c>
      <c r="AA19" s="40"/>
      <c r="AB19" s="43" t="s">
        <v>201</v>
      </c>
      <c r="AC19" s="40"/>
      <c r="AD19" s="43">
        <v>1000</v>
      </c>
      <c r="AE19" s="40"/>
      <c r="AF19" s="43">
        <v>924720</v>
      </c>
      <c r="AG19" s="40"/>
      <c r="AH19" s="43">
        <v>1000181250</v>
      </c>
      <c r="AI19" s="40"/>
      <c r="AJ19" s="43">
        <v>924552394</v>
      </c>
      <c r="AK19" s="40"/>
      <c r="AL19" s="44">
        <v>0.01</v>
      </c>
    </row>
    <row r="20" spans="1:38" ht="21.75" customHeight="1" x14ac:dyDescent="0.2">
      <c r="A20" s="178" t="s">
        <v>103</v>
      </c>
      <c r="B20" s="178"/>
      <c r="C20" s="36"/>
      <c r="D20" s="61" t="s">
        <v>71</v>
      </c>
      <c r="E20" s="40"/>
      <c r="F20" s="61" t="s">
        <v>71</v>
      </c>
      <c r="G20" s="40"/>
      <c r="H20" s="61" t="s">
        <v>104</v>
      </c>
      <c r="I20" s="40"/>
      <c r="J20" s="61" t="s">
        <v>105</v>
      </c>
      <c r="K20" s="40"/>
      <c r="L20" s="43">
        <v>18</v>
      </c>
      <c r="M20" s="40"/>
      <c r="N20" s="43">
        <v>18</v>
      </c>
      <c r="O20" s="40"/>
      <c r="P20" s="43">
        <v>20000</v>
      </c>
      <c r="Q20" s="40"/>
      <c r="R20" s="43">
        <v>20003625000</v>
      </c>
      <c r="S20" s="40"/>
      <c r="T20" s="43">
        <v>19996375000</v>
      </c>
      <c r="U20" s="40"/>
      <c r="V20" s="43" t="s">
        <v>201</v>
      </c>
      <c r="W20" s="40"/>
      <c r="X20" s="43" t="s">
        <v>201</v>
      </c>
      <c r="Y20" s="40"/>
      <c r="Z20" s="43" t="s">
        <v>201</v>
      </c>
      <c r="AA20" s="40"/>
      <c r="AB20" s="43" t="s">
        <v>201</v>
      </c>
      <c r="AC20" s="40"/>
      <c r="AD20" s="43">
        <v>20000</v>
      </c>
      <c r="AE20" s="40"/>
      <c r="AF20" s="43">
        <v>1000000</v>
      </c>
      <c r="AG20" s="40"/>
      <c r="AH20" s="43">
        <v>20003625000</v>
      </c>
      <c r="AI20" s="40"/>
      <c r="AJ20" s="43">
        <v>19996375000</v>
      </c>
      <c r="AK20" s="40"/>
      <c r="AL20" s="44">
        <v>0.13</v>
      </c>
    </row>
    <row r="21" spans="1:38" ht="21.75" customHeight="1" x14ac:dyDescent="0.2">
      <c r="A21" s="178" t="s">
        <v>106</v>
      </c>
      <c r="B21" s="178"/>
      <c r="C21" s="36"/>
      <c r="D21" s="61" t="s">
        <v>71</v>
      </c>
      <c r="E21" s="40"/>
      <c r="F21" s="61" t="s">
        <v>71</v>
      </c>
      <c r="G21" s="40"/>
      <c r="H21" s="61" t="s">
        <v>107</v>
      </c>
      <c r="I21" s="40"/>
      <c r="J21" s="61" t="s">
        <v>108</v>
      </c>
      <c r="K21" s="40"/>
      <c r="L21" s="44" t="s">
        <v>201</v>
      </c>
      <c r="M21" s="40"/>
      <c r="N21" s="44" t="s">
        <v>201</v>
      </c>
      <c r="O21" s="40"/>
      <c r="P21" s="43" t="s">
        <v>201</v>
      </c>
      <c r="Q21" s="40"/>
      <c r="R21" s="43" t="s">
        <v>201</v>
      </c>
      <c r="S21" s="40"/>
      <c r="T21" s="43" t="s">
        <v>201</v>
      </c>
      <c r="U21" s="40"/>
      <c r="V21" s="43">
        <v>1113</v>
      </c>
      <c r="W21" s="40"/>
      <c r="X21" s="43">
        <v>999888925</v>
      </c>
      <c r="Y21" s="40"/>
      <c r="Z21" s="43" t="s">
        <v>201</v>
      </c>
      <c r="AA21" s="40"/>
      <c r="AB21" s="43" t="s">
        <v>201</v>
      </c>
      <c r="AC21" s="40"/>
      <c r="AD21" s="43">
        <v>1113</v>
      </c>
      <c r="AE21" s="40"/>
      <c r="AF21" s="43">
        <v>898930</v>
      </c>
      <c r="AG21" s="40"/>
      <c r="AH21" s="43">
        <v>999888925</v>
      </c>
      <c r="AI21" s="40"/>
      <c r="AJ21" s="43">
        <v>1000327747</v>
      </c>
      <c r="AK21" s="40"/>
      <c r="AL21" s="44">
        <v>0.01</v>
      </c>
    </row>
    <row r="22" spans="1:38" ht="21.75" customHeight="1" x14ac:dyDescent="0.2">
      <c r="A22" s="178" t="s">
        <v>109</v>
      </c>
      <c r="B22" s="178"/>
      <c r="C22" s="36"/>
      <c r="D22" s="61" t="s">
        <v>71</v>
      </c>
      <c r="E22" s="40"/>
      <c r="F22" s="61" t="s">
        <v>71</v>
      </c>
      <c r="G22" s="40"/>
      <c r="H22" s="61" t="s">
        <v>110</v>
      </c>
      <c r="I22" s="40"/>
      <c r="J22" s="61" t="s">
        <v>111</v>
      </c>
      <c r="K22" s="40"/>
      <c r="L22" s="44" t="s">
        <v>201</v>
      </c>
      <c r="M22" s="40"/>
      <c r="N22" s="44" t="s">
        <v>201</v>
      </c>
      <c r="O22" s="40"/>
      <c r="P22" s="43" t="s">
        <v>201</v>
      </c>
      <c r="Q22" s="40"/>
      <c r="R22" s="43" t="s">
        <v>201</v>
      </c>
      <c r="S22" s="40"/>
      <c r="T22" s="43" t="s">
        <v>201</v>
      </c>
      <c r="U22" s="40"/>
      <c r="V22" s="43">
        <v>3373</v>
      </c>
      <c r="W22" s="40"/>
      <c r="X22" s="43">
        <v>2971126955</v>
      </c>
      <c r="Y22" s="40"/>
      <c r="Z22" s="43" t="s">
        <v>201</v>
      </c>
      <c r="AA22" s="40"/>
      <c r="AB22" s="43" t="s">
        <v>201</v>
      </c>
      <c r="AC22" s="40"/>
      <c r="AD22" s="43">
        <v>3373</v>
      </c>
      <c r="AE22" s="40"/>
      <c r="AF22" s="43">
        <v>883990</v>
      </c>
      <c r="AG22" s="40"/>
      <c r="AH22" s="43">
        <v>2971126955</v>
      </c>
      <c r="AI22" s="40"/>
      <c r="AJ22" s="43">
        <v>2981157837</v>
      </c>
      <c r="AK22" s="40"/>
      <c r="AL22" s="44">
        <v>0.02</v>
      </c>
    </row>
    <row r="23" spans="1:38" ht="21.75" customHeight="1" x14ac:dyDescent="0.2">
      <c r="A23" s="178" t="s">
        <v>112</v>
      </c>
      <c r="B23" s="178"/>
      <c r="C23" s="36"/>
      <c r="D23" s="61" t="s">
        <v>71</v>
      </c>
      <c r="E23" s="40"/>
      <c r="F23" s="61" t="s">
        <v>71</v>
      </c>
      <c r="G23" s="40"/>
      <c r="H23" s="61" t="s">
        <v>113</v>
      </c>
      <c r="I23" s="40"/>
      <c r="J23" s="61" t="s">
        <v>114</v>
      </c>
      <c r="K23" s="40"/>
      <c r="L23" s="44" t="s">
        <v>201</v>
      </c>
      <c r="M23" s="40"/>
      <c r="N23" s="44" t="s">
        <v>201</v>
      </c>
      <c r="O23" s="40"/>
      <c r="P23" s="43" t="s">
        <v>201</v>
      </c>
      <c r="Q23" s="40"/>
      <c r="R23" s="43" t="s">
        <v>201</v>
      </c>
      <c r="S23" s="40"/>
      <c r="T23" s="43" t="s">
        <v>201</v>
      </c>
      <c r="U23" s="40"/>
      <c r="V23" s="43">
        <v>4400</v>
      </c>
      <c r="W23" s="40"/>
      <c r="X23" s="43">
        <v>3784596826</v>
      </c>
      <c r="Y23" s="40"/>
      <c r="Z23" s="43" t="s">
        <v>201</v>
      </c>
      <c r="AA23" s="40"/>
      <c r="AB23" s="43" t="s">
        <v>201</v>
      </c>
      <c r="AC23" s="40"/>
      <c r="AD23" s="43">
        <v>4400</v>
      </c>
      <c r="AE23" s="40"/>
      <c r="AF23" s="43">
        <v>859980</v>
      </c>
      <c r="AG23" s="40"/>
      <c r="AH23" s="43">
        <v>3784596826</v>
      </c>
      <c r="AI23" s="40"/>
      <c r="AJ23" s="43">
        <v>3783226165</v>
      </c>
      <c r="AK23" s="40"/>
      <c r="AL23" s="44">
        <v>0.02</v>
      </c>
    </row>
    <row r="24" spans="1:38" ht="21.75" customHeight="1" x14ac:dyDescent="0.2">
      <c r="A24" s="178" t="s">
        <v>115</v>
      </c>
      <c r="B24" s="178"/>
      <c r="C24" s="36"/>
      <c r="D24" s="61" t="s">
        <v>71</v>
      </c>
      <c r="E24" s="40"/>
      <c r="F24" s="61" t="s">
        <v>71</v>
      </c>
      <c r="G24" s="40"/>
      <c r="H24" s="61" t="s">
        <v>116</v>
      </c>
      <c r="I24" s="40"/>
      <c r="J24" s="61" t="s">
        <v>117</v>
      </c>
      <c r="K24" s="40"/>
      <c r="L24" s="44" t="s">
        <v>201</v>
      </c>
      <c r="M24" s="40"/>
      <c r="N24" s="44" t="s">
        <v>201</v>
      </c>
      <c r="O24" s="40"/>
      <c r="P24" s="43" t="s">
        <v>201</v>
      </c>
      <c r="Q24" s="40"/>
      <c r="R24" s="43" t="s">
        <v>201</v>
      </c>
      <c r="S24" s="40"/>
      <c r="T24" s="43" t="s">
        <v>201</v>
      </c>
      <c r="U24" s="40"/>
      <c r="V24" s="43">
        <v>8713</v>
      </c>
      <c r="W24" s="40"/>
      <c r="X24" s="43">
        <v>7410705534</v>
      </c>
      <c r="Y24" s="40"/>
      <c r="Z24" s="43" t="s">
        <v>201</v>
      </c>
      <c r="AA24" s="40"/>
      <c r="AB24" s="43" t="s">
        <v>201</v>
      </c>
      <c r="AC24" s="40"/>
      <c r="AD24" s="43">
        <v>8713</v>
      </c>
      <c r="AE24" s="40"/>
      <c r="AF24" s="43">
        <v>851000</v>
      </c>
      <c r="AG24" s="40"/>
      <c r="AH24" s="43">
        <v>7410705534</v>
      </c>
      <c r="AI24" s="40"/>
      <c r="AJ24" s="43">
        <v>7413419074</v>
      </c>
      <c r="AK24" s="40"/>
      <c r="AL24" s="44">
        <v>0.05</v>
      </c>
    </row>
    <row r="25" spans="1:38" ht="21.75" customHeight="1" x14ac:dyDescent="0.2">
      <c r="A25" s="178" t="s">
        <v>118</v>
      </c>
      <c r="B25" s="178"/>
      <c r="C25" s="36"/>
      <c r="D25" s="61" t="s">
        <v>71</v>
      </c>
      <c r="E25" s="40"/>
      <c r="F25" s="61" t="s">
        <v>71</v>
      </c>
      <c r="G25" s="40"/>
      <c r="H25" s="61" t="s">
        <v>119</v>
      </c>
      <c r="I25" s="40"/>
      <c r="J25" s="61" t="s">
        <v>120</v>
      </c>
      <c r="K25" s="40"/>
      <c r="L25" s="44" t="s">
        <v>201</v>
      </c>
      <c r="M25" s="40"/>
      <c r="N25" s="44" t="s">
        <v>201</v>
      </c>
      <c r="O25" s="40"/>
      <c r="P25" s="43" t="s">
        <v>201</v>
      </c>
      <c r="Q25" s="40"/>
      <c r="R25" s="43" t="s">
        <v>201</v>
      </c>
      <c r="S25" s="40"/>
      <c r="T25" s="43" t="s">
        <v>201</v>
      </c>
      <c r="U25" s="40"/>
      <c r="V25" s="43">
        <v>1600</v>
      </c>
      <c r="W25" s="40"/>
      <c r="X25" s="43">
        <v>1451062957</v>
      </c>
      <c r="Y25" s="40"/>
      <c r="Z25" s="43" t="s">
        <v>201</v>
      </c>
      <c r="AA25" s="40"/>
      <c r="AB25" s="43" t="s">
        <v>201</v>
      </c>
      <c r="AC25" s="40"/>
      <c r="AD25" s="43">
        <v>1600</v>
      </c>
      <c r="AE25" s="40"/>
      <c r="AF25" s="43">
        <v>907920</v>
      </c>
      <c r="AG25" s="40"/>
      <c r="AH25" s="43">
        <v>1451062957</v>
      </c>
      <c r="AI25" s="40"/>
      <c r="AJ25" s="43">
        <v>1452408703</v>
      </c>
      <c r="AK25" s="40"/>
      <c r="AL25" s="44">
        <v>0.01</v>
      </c>
    </row>
    <row r="26" spans="1:38" ht="21.75" customHeight="1" x14ac:dyDescent="0.2">
      <c r="A26" s="174" t="s">
        <v>121</v>
      </c>
      <c r="B26" s="174"/>
      <c r="C26" s="36"/>
      <c r="D26" s="63" t="s">
        <v>71</v>
      </c>
      <c r="E26" s="40"/>
      <c r="F26" s="63" t="s">
        <v>71</v>
      </c>
      <c r="G26" s="40"/>
      <c r="H26" s="63" t="s">
        <v>122</v>
      </c>
      <c r="I26" s="40"/>
      <c r="J26" s="63" t="s">
        <v>123</v>
      </c>
      <c r="K26" s="40"/>
      <c r="L26" s="44" t="s">
        <v>201</v>
      </c>
      <c r="M26" s="40"/>
      <c r="N26" s="44" t="s">
        <v>201</v>
      </c>
      <c r="O26" s="40"/>
      <c r="P26" s="43" t="s">
        <v>201</v>
      </c>
      <c r="Q26" s="40"/>
      <c r="R26" s="45" t="s">
        <v>201</v>
      </c>
      <c r="S26" s="40"/>
      <c r="T26" s="43" t="s">
        <v>201</v>
      </c>
      <c r="U26" s="40"/>
      <c r="V26" s="49">
        <v>6907</v>
      </c>
      <c r="W26" s="40"/>
      <c r="X26" s="45">
        <v>6123474464</v>
      </c>
      <c r="Y26" s="40"/>
      <c r="Z26" s="43" t="s">
        <v>201</v>
      </c>
      <c r="AA26" s="40"/>
      <c r="AB26" s="43" t="s">
        <v>201</v>
      </c>
      <c r="AC26" s="40"/>
      <c r="AD26" s="49">
        <v>6907</v>
      </c>
      <c r="AE26" s="40"/>
      <c r="AF26" s="49">
        <v>884170</v>
      </c>
      <c r="AG26" s="40"/>
      <c r="AH26" s="45">
        <v>6123474464</v>
      </c>
      <c r="AI26" s="40"/>
      <c r="AJ26" s="45">
        <v>6105855303</v>
      </c>
      <c r="AK26" s="40"/>
      <c r="AL26" s="46">
        <v>0.04</v>
      </c>
    </row>
    <row r="27" spans="1:38" ht="21.75" customHeight="1" x14ac:dyDescent="0.25">
      <c r="A27" s="190"/>
      <c r="B27" s="190"/>
      <c r="C27" s="64"/>
      <c r="D27" s="53"/>
      <c r="E27" s="65"/>
      <c r="F27" s="53"/>
      <c r="G27" s="65"/>
      <c r="H27" s="53"/>
      <c r="I27" s="65"/>
      <c r="J27" s="53"/>
      <c r="K27" s="65"/>
      <c r="L27" s="53"/>
      <c r="M27" s="65"/>
      <c r="N27" s="53"/>
      <c r="O27" s="65"/>
      <c r="P27" s="53"/>
      <c r="Q27" s="51"/>
      <c r="R27" s="52">
        <v>11336109132558</v>
      </c>
      <c r="S27" s="51"/>
      <c r="T27" s="52">
        <v>11506335653890</v>
      </c>
      <c r="U27" s="51"/>
      <c r="V27" s="53"/>
      <c r="W27" s="51"/>
      <c r="X27" s="52">
        <v>22740855661</v>
      </c>
      <c r="Y27" s="51"/>
      <c r="Z27" s="53"/>
      <c r="AA27" s="51"/>
      <c r="AB27" s="52" t="s">
        <v>201</v>
      </c>
      <c r="AC27" s="51"/>
      <c r="AD27" s="53"/>
      <c r="AE27" s="51"/>
      <c r="AF27" s="53"/>
      <c r="AG27" s="51"/>
      <c r="AH27" s="52">
        <v>11358849988219</v>
      </c>
      <c r="AI27" s="51"/>
      <c r="AJ27" s="52">
        <v>11621542054076</v>
      </c>
      <c r="AK27" s="51"/>
      <c r="AL27" s="54">
        <v>74.47</v>
      </c>
    </row>
    <row r="31" spans="1:38" x14ac:dyDescent="0.2">
      <c r="AH31" s="126"/>
    </row>
  </sheetData>
  <sheetProtection algorithmName="SHA-512" hashValue="TH7R7JH6hqErt/FPvM5vJ3moZPh3oy+wKC2ON8dhou7Toh7OmLeXPAF1yuNUCdTZ4zgxdnIi3TDWlbIjrp8qhQ==" saltValue="sNK4FvL6/36ips13bztUAA==" spinCount="100000" sheet="1" objects="1" scenarios="1" selectLockedCells="1" autoFilter="0" selectUnlockedCells="1"/>
  <mergeCells count="44">
    <mergeCell ref="A1:AL1"/>
    <mergeCell ref="A2:AL2"/>
    <mergeCell ref="A3:AL3"/>
    <mergeCell ref="B5:AL5"/>
    <mergeCell ref="A6:O6"/>
    <mergeCell ref="P6:T6"/>
    <mergeCell ref="V6:AB6"/>
    <mergeCell ref="AD6:AL6"/>
    <mergeCell ref="Z7:AB7"/>
    <mergeCell ref="A9:B9"/>
    <mergeCell ref="A10:B10"/>
    <mergeCell ref="H7:H8"/>
    <mergeCell ref="J7:J8"/>
    <mergeCell ref="P7:P8"/>
    <mergeCell ref="N7:N8"/>
    <mergeCell ref="L7:L8"/>
    <mergeCell ref="T7:T8"/>
    <mergeCell ref="R7:R8"/>
    <mergeCell ref="A12:B12"/>
    <mergeCell ref="A13:B13"/>
    <mergeCell ref="A14:B14"/>
    <mergeCell ref="A15:B15"/>
    <mergeCell ref="V7:X7"/>
    <mergeCell ref="A26:B26"/>
    <mergeCell ref="A27:B27"/>
    <mergeCell ref="A7:B8"/>
    <mergeCell ref="D7:D8"/>
    <mergeCell ref="F7:F8"/>
    <mergeCell ref="A21:B21"/>
    <mergeCell ref="A22:B22"/>
    <mergeCell ref="A23:B23"/>
    <mergeCell ref="A24:B24"/>
    <mergeCell ref="A25:B25"/>
    <mergeCell ref="A16:B16"/>
    <mergeCell ref="A17:B17"/>
    <mergeCell ref="A18:B18"/>
    <mergeCell ref="A19:B19"/>
    <mergeCell ref="A20:B20"/>
    <mergeCell ref="A11:B11"/>
    <mergeCell ref="AL7:AL8"/>
    <mergeCell ref="AJ7:AJ8"/>
    <mergeCell ref="AH7:AH8"/>
    <mergeCell ref="AF7:AF8"/>
    <mergeCell ref="AD7:AD8"/>
  </mergeCells>
  <pageMargins left="0.39" right="0.39" top="0.39" bottom="0.39" header="0" footer="0"/>
  <pageSetup paperSize="9" scale="48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 tint="0.39997558519241921"/>
    <pageSetUpPr fitToPage="1"/>
  </sheetPr>
  <dimension ref="A1:M14"/>
  <sheetViews>
    <sheetView rightToLeft="1" view="pageBreakPreview" zoomScale="62" zoomScaleNormal="100" zoomScaleSheetLayoutView="62" workbookViewId="0">
      <selection activeCell="A45" sqref="A45"/>
    </sheetView>
  </sheetViews>
  <sheetFormatPr defaultRowHeight="12.75" x14ac:dyDescent="0.2"/>
  <cols>
    <col min="1" max="1" width="28" customWidth="1"/>
    <col min="2" max="2" width="1.28515625" customWidth="1"/>
    <col min="3" max="3" width="14.28515625" customWidth="1"/>
    <col min="4" max="4" width="1.28515625" customWidth="1"/>
    <col min="5" max="5" width="13.85546875" customWidth="1"/>
    <col min="6" max="6" width="1.28515625" customWidth="1"/>
    <col min="7" max="7" width="12.28515625" customWidth="1"/>
    <col min="8" max="8" width="1" customWidth="1"/>
    <col min="9" max="9" width="12.28515625" customWidth="1"/>
    <col min="10" max="10" width="1" customWidth="1"/>
    <col min="11" max="11" width="23.42578125" customWidth="1"/>
    <col min="12" max="12" width="0.85546875" customWidth="1"/>
    <col min="13" max="13" width="17.42578125" customWidth="1"/>
    <col min="14" max="14" width="0.28515625" customWidth="1"/>
  </cols>
  <sheetData>
    <row r="1" spans="1:13" ht="29.1" customHeight="1" x14ac:dyDescent="0.2">
      <c r="A1" s="187" t="s">
        <v>0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</row>
    <row r="2" spans="1:13" ht="21.75" customHeight="1" x14ac:dyDescent="0.2">
      <c r="A2" s="187" t="s">
        <v>1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</row>
    <row r="3" spans="1:13" ht="21.75" customHeight="1" x14ac:dyDescent="0.2">
      <c r="A3" s="187" t="s">
        <v>2</v>
      </c>
      <c r="B3" s="187"/>
      <c r="C3" s="187"/>
      <c r="D3" s="187"/>
      <c r="E3" s="187"/>
      <c r="F3" s="187"/>
      <c r="G3" s="187"/>
      <c r="H3" s="187"/>
      <c r="I3" s="187"/>
      <c r="J3" s="187"/>
      <c r="K3" s="187"/>
      <c r="L3" s="187"/>
      <c r="M3" s="187"/>
    </row>
    <row r="4" spans="1:13" ht="19.5" customHeight="1" x14ac:dyDescent="0.2">
      <c r="A4" s="201" t="s">
        <v>124</v>
      </c>
      <c r="B4" s="201"/>
      <c r="C4" s="201"/>
      <c r="D4" s="201"/>
      <c r="E4" s="201"/>
      <c r="F4" s="201"/>
      <c r="G4" s="201"/>
      <c r="H4" s="201"/>
      <c r="I4" s="201"/>
      <c r="J4" s="201"/>
      <c r="K4" s="201"/>
      <c r="L4" s="201"/>
      <c r="M4" s="201"/>
    </row>
    <row r="5" spans="1:13" ht="19.5" customHeight="1" x14ac:dyDescent="0.2">
      <c r="A5" s="201" t="s">
        <v>125</v>
      </c>
      <c r="B5" s="201"/>
      <c r="C5" s="201"/>
      <c r="D5" s="201"/>
      <c r="E5" s="201"/>
      <c r="F5" s="201"/>
      <c r="G5" s="201"/>
      <c r="H5" s="201"/>
      <c r="I5" s="201"/>
      <c r="J5" s="201"/>
      <c r="K5" s="201"/>
      <c r="L5" s="201"/>
      <c r="M5" s="201"/>
    </row>
    <row r="6" spans="1:13" ht="14.45" customHeight="1" x14ac:dyDescent="0.2">
      <c r="A6" s="36"/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</row>
    <row r="7" spans="1:13" ht="14.45" customHeight="1" x14ac:dyDescent="0.25">
      <c r="A7" s="57"/>
      <c r="B7" s="57"/>
      <c r="C7" s="200" t="s">
        <v>8</v>
      </c>
      <c r="D7" s="200"/>
      <c r="E7" s="200"/>
      <c r="F7" s="200"/>
      <c r="G7" s="200"/>
      <c r="H7" s="200"/>
      <c r="I7" s="200"/>
      <c r="J7" s="200"/>
      <c r="K7" s="200"/>
      <c r="L7" s="200"/>
      <c r="M7" s="200"/>
    </row>
    <row r="8" spans="1:13" ht="24.75" customHeight="1" x14ac:dyDescent="0.25">
      <c r="A8" s="38" t="s">
        <v>126</v>
      </c>
      <c r="B8" s="57"/>
      <c r="C8" s="39" t="s">
        <v>12</v>
      </c>
      <c r="D8" s="69"/>
      <c r="E8" s="39" t="s">
        <v>127</v>
      </c>
      <c r="F8" s="69"/>
      <c r="G8" s="39" t="s">
        <v>128</v>
      </c>
      <c r="H8" s="69"/>
      <c r="I8" s="39" t="s">
        <v>129</v>
      </c>
      <c r="J8" s="69"/>
      <c r="K8" s="39" t="s">
        <v>130</v>
      </c>
      <c r="L8" s="69"/>
      <c r="M8" s="39" t="s">
        <v>131</v>
      </c>
    </row>
    <row r="9" spans="1:13" ht="21.75" customHeight="1" x14ac:dyDescent="0.2">
      <c r="A9" s="70" t="s">
        <v>77</v>
      </c>
      <c r="B9" s="36"/>
      <c r="C9" s="41">
        <v>1386965</v>
      </c>
      <c r="D9" s="40"/>
      <c r="E9" s="41">
        <v>956100</v>
      </c>
      <c r="F9" s="40"/>
      <c r="G9" s="41">
        <v>982684</v>
      </c>
      <c r="H9" s="40"/>
      <c r="I9" s="75">
        <v>2.78</v>
      </c>
      <c r="J9" s="40"/>
      <c r="K9" s="41">
        <v>1362701279678</v>
      </c>
      <c r="L9" s="40"/>
      <c r="M9" s="60" t="s">
        <v>132</v>
      </c>
    </row>
    <row r="10" spans="1:13" ht="21.75" customHeight="1" x14ac:dyDescent="0.2">
      <c r="A10" s="71" t="s">
        <v>79</v>
      </c>
      <c r="B10" s="36"/>
      <c r="C10" s="43">
        <v>2642469</v>
      </c>
      <c r="D10" s="40"/>
      <c r="E10" s="43">
        <v>955000</v>
      </c>
      <c r="F10" s="40"/>
      <c r="G10" s="43">
        <v>976296</v>
      </c>
      <c r="H10" s="40"/>
      <c r="I10" s="74">
        <v>2.23</v>
      </c>
      <c r="J10" s="40"/>
      <c r="K10" s="43">
        <v>2579364320289</v>
      </c>
      <c r="L10" s="40"/>
      <c r="M10" s="61" t="s">
        <v>132</v>
      </c>
    </row>
    <row r="11" spans="1:13" ht="21.75" customHeight="1" x14ac:dyDescent="0.2">
      <c r="A11" s="71" t="s">
        <v>97</v>
      </c>
      <c r="B11" s="36"/>
      <c r="C11" s="43">
        <v>3440000</v>
      </c>
      <c r="D11" s="40"/>
      <c r="E11" s="43">
        <v>966450</v>
      </c>
      <c r="F11" s="40"/>
      <c r="G11" s="43">
        <v>962913</v>
      </c>
      <c r="H11" s="40"/>
      <c r="I11" s="73">
        <f>-0.37</f>
        <v>-0.37</v>
      </c>
      <c r="J11" s="40"/>
      <c r="K11" s="43">
        <v>3311820343744</v>
      </c>
      <c r="L11" s="40"/>
      <c r="M11" s="61" t="s">
        <v>132</v>
      </c>
    </row>
    <row r="12" spans="1:13" ht="21.75" customHeight="1" x14ac:dyDescent="0.2">
      <c r="A12" s="71" t="s">
        <v>88</v>
      </c>
      <c r="B12" s="36"/>
      <c r="C12" s="43">
        <v>205000</v>
      </c>
      <c r="D12" s="40"/>
      <c r="E12" s="43">
        <v>994990</v>
      </c>
      <c r="F12" s="40"/>
      <c r="G12" s="43">
        <v>995343</v>
      </c>
      <c r="H12" s="40"/>
      <c r="I12" s="74">
        <v>0.04</v>
      </c>
      <c r="J12" s="40"/>
      <c r="K12" s="43">
        <v>204008331786</v>
      </c>
      <c r="L12" s="40"/>
      <c r="M12" s="61" t="s">
        <v>132</v>
      </c>
    </row>
    <row r="13" spans="1:13" ht="21.75" customHeight="1" x14ac:dyDescent="0.2">
      <c r="A13" s="72" t="s">
        <v>85</v>
      </c>
      <c r="B13" s="36"/>
      <c r="C13" s="49">
        <v>2100000</v>
      </c>
      <c r="D13" s="40"/>
      <c r="E13" s="49">
        <v>992000</v>
      </c>
      <c r="F13" s="40"/>
      <c r="G13" s="49">
        <v>981984</v>
      </c>
      <c r="H13" s="40"/>
      <c r="I13" s="73">
        <f>-1.01</f>
        <v>-1.01</v>
      </c>
      <c r="J13" s="40"/>
      <c r="K13" s="49">
        <v>2061792632340</v>
      </c>
      <c r="L13" s="40"/>
      <c r="M13" s="63" t="s">
        <v>132</v>
      </c>
    </row>
    <row r="14" spans="1:13" ht="21.75" customHeight="1" x14ac:dyDescent="0.2">
      <c r="A14" s="68"/>
      <c r="B14" s="59"/>
      <c r="C14" s="66"/>
      <c r="D14" s="59"/>
      <c r="E14" s="66"/>
      <c r="F14" s="59"/>
      <c r="G14" s="66"/>
      <c r="H14" s="59"/>
      <c r="I14" s="66"/>
      <c r="J14" s="59"/>
      <c r="K14" s="66"/>
      <c r="L14" s="59"/>
      <c r="M14" s="66"/>
    </row>
  </sheetData>
  <sheetProtection algorithmName="SHA-512" hashValue="pdHreQPwtIF9q7KMpAV5JJUSIrzl9TPlNnbnJI6TYeIAGWqdQ1LrKq3ZOSvOrVaFRBNyiHR5MG8xNUCJwCtSJQ==" saltValue="cBUGMPAInZ1bYS5YF8FARA==" spinCount="100000" sheet="1" objects="1" scenarios="1" selectLockedCells="1" autoFilter="0" selectUnlockedCells="1"/>
  <mergeCells count="6">
    <mergeCell ref="C7:M7"/>
    <mergeCell ref="A1:M1"/>
    <mergeCell ref="A2:M2"/>
    <mergeCell ref="A3:M3"/>
    <mergeCell ref="A4:M4"/>
    <mergeCell ref="A5:M5"/>
  </mergeCells>
  <pageMargins left="0.39" right="0.39" top="0.39" bottom="0.39" header="0" footer="0"/>
  <pageSetup paperSize="9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9" tint="0.39997558519241921"/>
    <pageSetUpPr fitToPage="1"/>
  </sheetPr>
  <dimension ref="A1:L27"/>
  <sheetViews>
    <sheetView rightToLeft="1" view="pageBreakPreview" zoomScale="62" zoomScaleNormal="100" zoomScaleSheetLayoutView="62" workbookViewId="0">
      <selection activeCell="A45" sqref="A45"/>
    </sheetView>
  </sheetViews>
  <sheetFormatPr defaultRowHeight="14.25" x14ac:dyDescent="0.2"/>
  <cols>
    <col min="1" max="1" width="5.140625" style="36" customWidth="1"/>
    <col min="2" max="2" width="12.42578125" style="36" customWidth="1"/>
    <col min="3" max="3" width="1.28515625" style="36" customWidth="1"/>
    <col min="4" max="4" width="17.85546875" style="36" bestFit="1" customWidth="1"/>
    <col min="5" max="5" width="1.28515625" style="36" customWidth="1"/>
    <col min="6" max="6" width="19" style="36" bestFit="1" customWidth="1"/>
    <col min="7" max="7" width="1.28515625" style="36" customWidth="1"/>
    <col min="8" max="8" width="18.7109375" style="36" bestFit="1" customWidth="1"/>
    <col min="9" max="9" width="1.28515625" style="36" customWidth="1"/>
    <col min="10" max="10" width="17.85546875" style="36" bestFit="1" customWidth="1"/>
    <col min="11" max="11" width="1" style="36" customWidth="1"/>
    <col min="12" max="12" width="13.5703125" style="36" customWidth="1"/>
    <col min="13" max="13" width="0.28515625" style="36" customWidth="1"/>
    <col min="14" max="16384" width="9.140625" style="36"/>
  </cols>
  <sheetData>
    <row r="1" spans="1:12" ht="29.1" customHeight="1" x14ac:dyDescent="0.2">
      <c r="A1" s="187" t="s">
        <v>0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</row>
    <row r="2" spans="1:12" ht="21.75" customHeight="1" x14ac:dyDescent="0.2">
      <c r="A2" s="187" t="s">
        <v>1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7"/>
    </row>
    <row r="3" spans="1:12" ht="21.75" customHeight="1" x14ac:dyDescent="0.2">
      <c r="A3" s="187" t="s">
        <v>2</v>
      </c>
      <c r="B3" s="187"/>
      <c r="C3" s="187"/>
      <c r="D3" s="187"/>
      <c r="E3" s="187"/>
      <c r="F3" s="187"/>
      <c r="G3" s="187"/>
      <c r="H3" s="187"/>
      <c r="I3" s="187"/>
      <c r="J3" s="187"/>
      <c r="K3" s="187"/>
      <c r="L3" s="187"/>
    </row>
    <row r="4" spans="1:12" ht="14.45" customHeight="1" x14ac:dyDescent="0.2"/>
    <row r="5" spans="1:12" ht="22.5" customHeight="1" x14ac:dyDescent="0.2">
      <c r="A5" s="34" t="s">
        <v>133</v>
      </c>
      <c r="B5" s="199" t="s">
        <v>134</v>
      </c>
      <c r="C5" s="199"/>
      <c r="D5" s="199"/>
      <c r="E5" s="199"/>
      <c r="F5" s="199"/>
      <c r="G5" s="199"/>
      <c r="H5" s="199"/>
      <c r="I5" s="199"/>
      <c r="J5" s="199"/>
      <c r="K5" s="199"/>
      <c r="L5" s="199"/>
    </row>
    <row r="6" spans="1:12" ht="14.45" customHeight="1" x14ac:dyDescent="0.2">
      <c r="D6" s="38" t="s">
        <v>6</v>
      </c>
      <c r="F6" s="200" t="s">
        <v>7</v>
      </c>
      <c r="G6" s="200"/>
      <c r="H6" s="200"/>
      <c r="J6" s="198" t="s">
        <v>8</v>
      </c>
      <c r="K6" s="198"/>
      <c r="L6" s="198"/>
    </row>
    <row r="7" spans="1:12" ht="14.45" customHeight="1" x14ac:dyDescent="0.2">
      <c r="A7" s="190" t="s">
        <v>203</v>
      </c>
      <c r="B7" s="190"/>
      <c r="D7" s="196" t="s">
        <v>135</v>
      </c>
      <c r="F7" s="196" t="s">
        <v>136</v>
      </c>
      <c r="G7" s="37"/>
      <c r="H7" s="196" t="s">
        <v>137</v>
      </c>
      <c r="J7" s="190" t="s">
        <v>135</v>
      </c>
      <c r="K7" s="59"/>
      <c r="L7" s="205" t="s">
        <v>17</v>
      </c>
    </row>
    <row r="8" spans="1:12" ht="25.5" customHeight="1" x14ac:dyDescent="0.2">
      <c r="A8" s="181"/>
      <c r="B8" s="181"/>
      <c r="D8" s="181"/>
      <c r="F8" s="181"/>
      <c r="H8" s="181"/>
      <c r="J8" s="198"/>
      <c r="K8" s="80"/>
      <c r="L8" s="206"/>
    </row>
    <row r="9" spans="1:12" ht="21.75" customHeight="1" x14ac:dyDescent="0.2">
      <c r="A9" s="204" t="s">
        <v>221</v>
      </c>
      <c r="B9" s="204"/>
      <c r="C9" s="135"/>
      <c r="D9" s="136">
        <v>189352364004</v>
      </c>
      <c r="E9" s="137"/>
      <c r="F9" s="136">
        <v>808706719848</v>
      </c>
      <c r="G9" s="137"/>
      <c r="H9" s="136">
        <v>478350068000</v>
      </c>
      <c r="I9" s="137"/>
      <c r="J9" s="138">
        <v>519709015852</v>
      </c>
      <c r="K9" s="137"/>
      <c r="L9" s="139">
        <v>21.78</v>
      </c>
    </row>
    <row r="10" spans="1:12" ht="21.75" customHeight="1" x14ac:dyDescent="0.2">
      <c r="A10" s="202" t="s">
        <v>222</v>
      </c>
      <c r="B10" s="202"/>
      <c r="C10" s="135"/>
      <c r="D10" s="140">
        <v>125378</v>
      </c>
      <c r="E10" s="137"/>
      <c r="F10" s="140" t="s">
        <v>201</v>
      </c>
      <c r="G10" s="137"/>
      <c r="H10" s="132">
        <v>900</v>
      </c>
      <c r="I10" s="137"/>
      <c r="J10" s="132">
        <v>124478</v>
      </c>
      <c r="K10" s="137"/>
      <c r="L10" s="142" t="s">
        <v>201</v>
      </c>
    </row>
    <row r="11" spans="1:12" ht="21.75" customHeight="1" x14ac:dyDescent="0.2">
      <c r="A11" s="202" t="s">
        <v>223</v>
      </c>
      <c r="B11" s="202"/>
      <c r="C11" s="135"/>
      <c r="D11" s="132">
        <v>3910514</v>
      </c>
      <c r="E11" s="137"/>
      <c r="F11" s="132">
        <v>14426</v>
      </c>
      <c r="G11" s="137"/>
      <c r="H11" s="132">
        <v>504000</v>
      </c>
      <c r="I11" s="137"/>
      <c r="J11" s="132">
        <v>3420940</v>
      </c>
      <c r="K11" s="137"/>
      <c r="L11" s="142" t="s">
        <v>201</v>
      </c>
    </row>
    <row r="12" spans="1:12" ht="21.75" customHeight="1" x14ac:dyDescent="0.2">
      <c r="A12" s="202" t="s">
        <v>225</v>
      </c>
      <c r="B12" s="202"/>
      <c r="C12" s="135"/>
      <c r="D12" s="132">
        <v>1981724</v>
      </c>
      <c r="E12" s="137"/>
      <c r="F12" s="132">
        <v>6240</v>
      </c>
      <c r="G12" s="137"/>
      <c r="H12" s="132">
        <v>508061</v>
      </c>
      <c r="I12" s="137"/>
      <c r="J12" s="132">
        <v>1479903</v>
      </c>
      <c r="K12" s="137"/>
      <c r="L12" s="142" t="s">
        <v>201</v>
      </c>
    </row>
    <row r="13" spans="1:12" ht="21.75" customHeight="1" x14ac:dyDescent="0.2">
      <c r="A13" s="202" t="s">
        <v>226</v>
      </c>
      <c r="B13" s="202"/>
      <c r="C13" s="135"/>
      <c r="D13" s="132">
        <v>6393909963</v>
      </c>
      <c r="E13" s="137"/>
      <c r="F13" s="132">
        <v>3430</v>
      </c>
      <c r="G13" s="137"/>
      <c r="H13" s="132">
        <v>6393100000</v>
      </c>
      <c r="I13" s="137"/>
      <c r="J13" s="132">
        <v>813393</v>
      </c>
      <c r="K13" s="137"/>
      <c r="L13" s="142" t="s">
        <v>201</v>
      </c>
    </row>
    <row r="14" spans="1:12" ht="21.75" customHeight="1" x14ac:dyDescent="0.2">
      <c r="A14" s="202" t="s">
        <v>224</v>
      </c>
      <c r="B14" s="202"/>
      <c r="C14" s="135"/>
      <c r="D14" s="140">
        <v>100025922009</v>
      </c>
      <c r="E14" s="137"/>
      <c r="F14" s="140">
        <v>1905843214</v>
      </c>
      <c r="G14" s="137"/>
      <c r="H14" s="140">
        <v>45400</v>
      </c>
      <c r="I14" s="137"/>
      <c r="J14" s="140">
        <v>101931719823</v>
      </c>
      <c r="K14" s="137"/>
      <c r="L14" s="142">
        <v>0.65</v>
      </c>
    </row>
    <row r="15" spans="1:12" ht="21.75" customHeight="1" x14ac:dyDescent="0.2">
      <c r="A15" s="202" t="s">
        <v>227</v>
      </c>
      <c r="B15" s="202"/>
      <c r="C15" s="135"/>
      <c r="D15" s="140">
        <v>1017082900790</v>
      </c>
      <c r="E15" s="137"/>
      <c r="F15" s="140">
        <v>2685254601103</v>
      </c>
      <c r="G15" s="137"/>
      <c r="H15" s="140">
        <v>1821871600183</v>
      </c>
      <c r="I15" s="137"/>
      <c r="J15" s="140">
        <v>1880465901710</v>
      </c>
      <c r="K15" s="137"/>
      <c r="L15" s="142">
        <v>12.06</v>
      </c>
    </row>
    <row r="16" spans="1:12" ht="21.75" customHeight="1" thickBot="1" x14ac:dyDescent="0.3">
      <c r="A16" s="202"/>
      <c r="B16" s="202"/>
      <c r="C16" s="135"/>
      <c r="D16" s="143">
        <f>SUM(D9:D15)</f>
        <v>1312861114382</v>
      </c>
      <c r="E16" s="144"/>
      <c r="F16" s="143">
        <f>SUM(F9:F15)</f>
        <v>3495867188261</v>
      </c>
      <c r="G16" s="144"/>
      <c r="H16" s="143">
        <f>SUM(H9:H15)</f>
        <v>2306615826544</v>
      </c>
      <c r="I16" s="144"/>
      <c r="J16" s="143">
        <f>SUM(J9:J15)</f>
        <v>2502112476099</v>
      </c>
      <c r="K16" s="144"/>
      <c r="L16" s="145">
        <f>SUM(L9:L15)</f>
        <v>34.49</v>
      </c>
    </row>
    <row r="17" spans="1:12" ht="21.75" customHeight="1" thickTop="1" x14ac:dyDescent="0.2">
      <c r="A17" s="202"/>
      <c r="B17" s="202"/>
      <c r="C17" s="135"/>
      <c r="D17" s="140"/>
      <c r="E17" s="137"/>
      <c r="F17" s="140"/>
      <c r="G17" s="137"/>
      <c r="H17" s="140"/>
      <c r="I17" s="137"/>
      <c r="J17" s="140"/>
      <c r="K17" s="137"/>
      <c r="L17" s="142"/>
    </row>
    <row r="18" spans="1:12" ht="21.75" customHeight="1" x14ac:dyDescent="0.2">
      <c r="A18" s="202"/>
      <c r="B18" s="202"/>
      <c r="C18" s="135"/>
      <c r="D18" s="140"/>
      <c r="E18" s="137"/>
      <c r="F18" s="140"/>
      <c r="G18" s="137"/>
      <c r="H18" s="140"/>
      <c r="I18" s="137"/>
      <c r="J18" s="140"/>
      <c r="K18" s="137"/>
      <c r="L18" s="141"/>
    </row>
    <row r="19" spans="1:12" ht="21.75" customHeight="1" x14ac:dyDescent="0.2">
      <c r="A19" s="202"/>
      <c r="B19" s="202"/>
      <c r="C19" s="135"/>
      <c r="D19" s="140"/>
      <c r="E19" s="137"/>
      <c r="F19" s="140"/>
      <c r="G19" s="137"/>
      <c r="H19" s="140"/>
      <c r="I19" s="137"/>
      <c r="J19" s="140"/>
      <c r="K19" s="137"/>
      <c r="L19" s="142"/>
    </row>
    <row r="20" spans="1:12" ht="21.75" customHeight="1" x14ac:dyDescent="0.2">
      <c r="A20" s="202"/>
      <c r="B20" s="202"/>
      <c r="C20" s="135"/>
      <c r="D20" s="140"/>
      <c r="E20" s="137"/>
      <c r="F20" s="140"/>
      <c r="G20" s="137"/>
      <c r="H20" s="140"/>
      <c r="I20" s="137"/>
      <c r="J20" s="140"/>
      <c r="K20" s="137"/>
      <c r="L20" s="142"/>
    </row>
    <row r="21" spans="1:12" ht="21.75" customHeight="1" x14ac:dyDescent="0.2">
      <c r="A21" s="202"/>
      <c r="B21" s="202"/>
      <c r="C21" s="135"/>
      <c r="D21" s="140"/>
      <c r="E21" s="137"/>
      <c r="F21" s="140"/>
      <c r="G21" s="137"/>
      <c r="H21" s="140"/>
      <c r="I21" s="137"/>
      <c r="J21" s="140"/>
      <c r="K21" s="137"/>
      <c r="L21" s="142"/>
    </row>
    <row r="22" spans="1:12" ht="21.75" customHeight="1" x14ac:dyDescent="0.2">
      <c r="A22" s="202"/>
      <c r="B22" s="202"/>
      <c r="C22" s="135"/>
      <c r="D22" s="140"/>
      <c r="E22" s="137"/>
      <c r="F22" s="140"/>
      <c r="G22" s="137"/>
      <c r="H22" s="140"/>
      <c r="I22" s="137"/>
      <c r="J22" s="140"/>
      <c r="K22" s="137"/>
      <c r="L22" s="142"/>
    </row>
    <row r="23" spans="1:12" ht="21.75" customHeight="1" x14ac:dyDescent="0.2">
      <c r="A23" s="202"/>
      <c r="B23" s="202"/>
      <c r="C23" s="135"/>
      <c r="D23" s="140"/>
      <c r="E23" s="137"/>
      <c r="F23" s="140"/>
      <c r="G23" s="137"/>
      <c r="H23" s="140"/>
      <c r="I23" s="137"/>
      <c r="J23" s="140"/>
      <c r="K23" s="137"/>
      <c r="L23" s="142"/>
    </row>
    <row r="24" spans="1:12" ht="21.75" customHeight="1" x14ac:dyDescent="0.2">
      <c r="A24" s="202"/>
      <c r="B24" s="202"/>
      <c r="C24" s="135"/>
      <c r="D24" s="140"/>
      <c r="E24" s="137"/>
      <c r="F24" s="140"/>
      <c r="G24" s="137"/>
      <c r="H24" s="140"/>
      <c r="I24" s="137"/>
      <c r="J24" s="140"/>
      <c r="K24" s="137"/>
      <c r="L24" s="142"/>
    </row>
    <row r="25" spans="1:12" ht="21.75" customHeight="1" x14ac:dyDescent="0.2">
      <c r="A25" s="203"/>
      <c r="B25" s="203"/>
      <c r="C25" s="135"/>
      <c r="D25" s="140"/>
      <c r="E25" s="137"/>
      <c r="F25" s="138"/>
      <c r="G25" s="137"/>
      <c r="H25" s="140"/>
      <c r="I25" s="137"/>
      <c r="J25" s="138"/>
      <c r="K25" s="137"/>
      <c r="L25" s="139"/>
    </row>
    <row r="27" spans="1:12" x14ac:dyDescent="0.2">
      <c r="B27" s="120"/>
      <c r="D27" s="120"/>
    </row>
  </sheetData>
  <sheetProtection algorithmName="SHA-512" hashValue="3WLDBp+MJSJXwQA5waEsCgJZKyKuwmT+W48LnMNgPczPzpqgbget7qCts19yHlSVu2VzQ0r0VL/rtCPMgb9cRg==" saltValue="7Iu4inqQ0n+azOxWsE755A==" spinCount="100000" sheet="1" objects="1" scenarios="1" selectLockedCells="1" autoFilter="0" selectUnlockedCells="1"/>
  <mergeCells count="29">
    <mergeCell ref="A11:B11"/>
    <mergeCell ref="A12:B12"/>
    <mergeCell ref="A1:L1"/>
    <mergeCell ref="A2:L2"/>
    <mergeCell ref="A3:L3"/>
    <mergeCell ref="B5:L5"/>
    <mergeCell ref="F6:H6"/>
    <mergeCell ref="J6:L6"/>
    <mergeCell ref="L7:L8"/>
    <mergeCell ref="J7:J8"/>
    <mergeCell ref="H7:H8"/>
    <mergeCell ref="F7:F8"/>
    <mergeCell ref="D7:D8"/>
    <mergeCell ref="A23:B23"/>
    <mergeCell ref="A24:B24"/>
    <mergeCell ref="A25:B25"/>
    <mergeCell ref="A7:B8"/>
    <mergeCell ref="A18:B18"/>
    <mergeCell ref="A19:B19"/>
    <mergeCell ref="A20:B20"/>
    <mergeCell ref="A21:B21"/>
    <mergeCell ref="A22:B22"/>
    <mergeCell ref="A13:B13"/>
    <mergeCell ref="A14:B14"/>
    <mergeCell ref="A15:B15"/>
    <mergeCell ref="A16:B16"/>
    <mergeCell ref="A17:B17"/>
    <mergeCell ref="A9:B9"/>
    <mergeCell ref="A10:B10"/>
  </mergeCells>
  <pageMargins left="0.39" right="0.39" top="0.39" bottom="0.39" header="0" footer="0"/>
  <pageSetup paperSize="9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9" tint="0.39997558519241921"/>
    <pageSetUpPr fitToPage="1"/>
  </sheetPr>
  <dimension ref="A1:V14"/>
  <sheetViews>
    <sheetView rightToLeft="1" view="pageBreakPreview" zoomScale="62" zoomScaleNormal="100" zoomScaleSheetLayoutView="62" workbookViewId="0">
      <selection activeCell="A45" sqref="A45"/>
    </sheetView>
  </sheetViews>
  <sheetFormatPr defaultRowHeight="14.25" x14ac:dyDescent="0.2"/>
  <cols>
    <col min="1" max="1" width="4" style="36" bestFit="1" customWidth="1"/>
    <col min="2" max="2" width="46.5703125" style="36" customWidth="1"/>
    <col min="3" max="3" width="1.28515625" style="36" customWidth="1"/>
    <col min="4" max="4" width="7.85546875" style="36" bestFit="1" customWidth="1"/>
    <col min="5" max="5" width="1.28515625" style="36" customWidth="1"/>
    <col min="6" max="6" width="17.85546875" style="36" bestFit="1" customWidth="1"/>
    <col min="7" max="7" width="1.28515625" style="36" customWidth="1"/>
    <col min="8" max="8" width="15.5703125" style="36" bestFit="1" customWidth="1"/>
    <col min="9" max="9" width="1.28515625" style="36" customWidth="1"/>
    <col min="10" max="10" width="15.42578125" style="36" bestFit="1" customWidth="1"/>
    <col min="11" max="11" width="0.28515625" style="36" customWidth="1"/>
    <col min="12" max="16" width="9.140625" style="36"/>
    <col min="17" max="17" width="3.5703125" style="36" customWidth="1"/>
    <col min="18" max="18" width="18.7109375" style="36" hidden="1" customWidth="1"/>
    <col min="19" max="19" width="14.85546875" style="36" hidden="1" customWidth="1"/>
    <col min="20" max="22" width="9.140625" style="36" hidden="1" customWidth="1"/>
    <col min="23" max="16384" width="9.140625" style="36"/>
  </cols>
  <sheetData>
    <row r="1" spans="1:19" ht="29.1" customHeight="1" x14ac:dyDescent="0.2">
      <c r="A1" s="211" t="s">
        <v>0</v>
      </c>
      <c r="B1" s="211"/>
      <c r="C1" s="211"/>
      <c r="D1" s="211"/>
      <c r="E1" s="211"/>
      <c r="F1" s="211"/>
      <c r="G1" s="211"/>
      <c r="H1" s="211"/>
      <c r="I1" s="211"/>
      <c r="J1" s="211"/>
    </row>
    <row r="2" spans="1:19" ht="21.75" customHeight="1" x14ac:dyDescent="0.2">
      <c r="A2" s="211" t="s">
        <v>138</v>
      </c>
      <c r="B2" s="211"/>
      <c r="C2" s="211"/>
      <c r="D2" s="211"/>
      <c r="E2" s="211"/>
      <c r="F2" s="211"/>
      <c r="G2" s="211"/>
      <c r="H2" s="211"/>
      <c r="I2" s="211"/>
      <c r="J2" s="211"/>
    </row>
    <row r="3" spans="1:19" ht="21.75" customHeight="1" x14ac:dyDescent="0.2">
      <c r="A3" s="211" t="s">
        <v>2</v>
      </c>
      <c r="B3" s="211"/>
      <c r="C3" s="211"/>
      <c r="D3" s="211"/>
      <c r="E3" s="211"/>
      <c r="F3" s="211"/>
      <c r="G3" s="211"/>
      <c r="H3" s="211"/>
      <c r="I3" s="211"/>
      <c r="J3" s="211"/>
    </row>
    <row r="4" spans="1:19" ht="14.45" customHeight="1" x14ac:dyDescent="0.2"/>
    <row r="5" spans="1:19" ht="24" customHeight="1" x14ac:dyDescent="0.2">
      <c r="A5" s="34" t="s">
        <v>139</v>
      </c>
      <c r="B5" s="199" t="s">
        <v>140</v>
      </c>
      <c r="C5" s="199"/>
      <c r="D5" s="199"/>
      <c r="E5" s="199"/>
      <c r="F5" s="199"/>
      <c r="G5" s="199"/>
      <c r="H5" s="199"/>
      <c r="I5" s="199"/>
      <c r="J5" s="199"/>
    </row>
    <row r="6" spans="1:19" ht="14.45" customHeight="1" x14ac:dyDescent="0.2"/>
    <row r="7" spans="1:19" ht="37.5" customHeight="1" x14ac:dyDescent="0.2">
      <c r="A7" s="200" t="s">
        <v>141</v>
      </c>
      <c r="B7" s="200"/>
      <c r="D7" s="38" t="s">
        <v>142</v>
      </c>
      <c r="F7" s="38" t="s">
        <v>135</v>
      </c>
      <c r="H7" s="108" t="s">
        <v>143</v>
      </c>
      <c r="J7" s="83" t="s">
        <v>144</v>
      </c>
      <c r="Q7" s="120"/>
    </row>
    <row r="8" spans="1:19" ht="21.75" customHeight="1" x14ac:dyDescent="0.2">
      <c r="A8" s="208" t="s">
        <v>145</v>
      </c>
      <c r="B8" s="208"/>
      <c r="D8" s="60" t="s">
        <v>146</v>
      </c>
      <c r="F8" s="85">
        <f>'درآمد سرمایه گذاری در سهام'!U21</f>
        <v>46123892825</v>
      </c>
      <c r="G8" s="40"/>
      <c r="H8" s="81">
        <v>4.1399999999999997</v>
      </c>
      <c r="I8" s="40"/>
      <c r="J8" s="75">
        <v>0.3</v>
      </c>
      <c r="M8" s="88"/>
      <c r="O8" s="118"/>
      <c r="P8" s="88"/>
      <c r="Q8" s="88"/>
      <c r="R8" s="36">
        <f>'درآمد سرمایه گذاری در سهام'!J21</f>
        <v>-895145976</v>
      </c>
      <c r="S8" s="36">
        <f>(R8/$R$13)*100</f>
        <v>-0.26376895301016606</v>
      </c>
    </row>
    <row r="9" spans="1:19" ht="21.75" customHeight="1" x14ac:dyDescent="0.2">
      <c r="A9" s="209" t="s">
        <v>147</v>
      </c>
      <c r="B9" s="209"/>
      <c r="D9" s="61" t="s">
        <v>148</v>
      </c>
      <c r="F9" s="86">
        <f>'درآمد سرمایه گذاری در صندوق'!U13</f>
        <v>8589148803</v>
      </c>
      <c r="G9" s="40"/>
      <c r="H9" s="81">
        <v>0.77</v>
      </c>
      <c r="I9" s="40"/>
      <c r="J9" s="74">
        <v>0.06</v>
      </c>
      <c r="M9" s="88"/>
      <c r="O9" s="118"/>
      <c r="P9" s="88"/>
      <c r="Q9" s="88"/>
      <c r="R9" s="36">
        <f>'درآمد سرمایه گذاری در صندوق'!J13</f>
        <v>-4208078532</v>
      </c>
      <c r="S9" s="36">
        <f t="shared" ref="S9:S13" si="0">(R9/$R$13)*100</f>
        <v>-1.2399770521564593</v>
      </c>
    </row>
    <row r="10" spans="1:19" ht="21.75" customHeight="1" x14ac:dyDescent="0.2">
      <c r="A10" s="209" t="s">
        <v>149</v>
      </c>
      <c r="B10" s="209"/>
      <c r="D10" s="61" t="s">
        <v>150</v>
      </c>
      <c r="F10" s="43">
        <f>'درآمد سرمایه گذاری در اوراق به'!R27</f>
        <v>815576717978</v>
      </c>
      <c r="G10" s="40"/>
      <c r="H10" s="81">
        <v>73.25</v>
      </c>
      <c r="I10" s="40"/>
      <c r="J10" s="74">
        <v>5.23</v>
      </c>
      <c r="M10" s="88"/>
      <c r="O10" s="118"/>
      <c r="P10" s="88"/>
      <c r="Q10" s="88"/>
      <c r="R10" s="120">
        <f>'درآمد سرمایه گذاری در اوراق به'!J27</f>
        <v>289903718285</v>
      </c>
      <c r="S10" s="36">
        <f t="shared" si="0"/>
        <v>85.424726576426679</v>
      </c>
    </row>
    <row r="11" spans="1:19" ht="21.75" customHeight="1" x14ac:dyDescent="0.2">
      <c r="A11" s="209" t="s">
        <v>151</v>
      </c>
      <c r="B11" s="209"/>
      <c r="D11" s="61" t="s">
        <v>152</v>
      </c>
      <c r="F11" s="43">
        <f>'درآمد سپرده بانکی'!H14</f>
        <v>243103817919</v>
      </c>
      <c r="G11" s="40"/>
      <c r="H11" s="81">
        <v>21.84</v>
      </c>
      <c r="I11" s="40"/>
      <c r="J11" s="74">
        <v>1.56</v>
      </c>
      <c r="M11" s="88"/>
      <c r="O11" s="118"/>
      <c r="P11" s="88"/>
      <c r="Q11" s="88"/>
      <c r="R11" s="120">
        <f>'درآمد سپرده بانکی'!D14</f>
        <v>54566958603</v>
      </c>
      <c r="S11" s="36">
        <f t="shared" si="0"/>
        <v>16.079019428739951</v>
      </c>
    </row>
    <row r="12" spans="1:19" s="127" customFormat="1" ht="21.75" customHeight="1" x14ac:dyDescent="0.2">
      <c r="A12" s="210" t="s">
        <v>153</v>
      </c>
      <c r="B12" s="210"/>
      <c r="D12" s="63" t="s">
        <v>154</v>
      </c>
      <c r="F12" s="117">
        <f>'سایر درآمدها'!F10</f>
        <v>46314126</v>
      </c>
      <c r="G12" s="128"/>
      <c r="H12" s="81">
        <v>0</v>
      </c>
      <c r="I12" s="128"/>
      <c r="J12" s="82">
        <v>0</v>
      </c>
      <c r="M12" s="129"/>
      <c r="O12" s="130"/>
      <c r="P12" s="129"/>
      <c r="Q12" s="129"/>
      <c r="R12" s="131" t="str">
        <f>'سایر درآمدها'!D9</f>
        <v>-</v>
      </c>
      <c r="S12" s="127">
        <v>0</v>
      </c>
    </row>
    <row r="13" spans="1:19" ht="21.75" customHeight="1" thickBot="1" x14ac:dyDescent="0.3">
      <c r="A13" s="207"/>
      <c r="B13" s="207"/>
      <c r="C13" s="77"/>
      <c r="D13" s="84"/>
      <c r="E13" s="77"/>
      <c r="F13" s="78">
        <f>SUM(F8:F12)</f>
        <v>1113439891651</v>
      </c>
      <c r="G13" s="79"/>
      <c r="H13" s="121">
        <f>SUM(H8:H12)</f>
        <v>100</v>
      </c>
      <c r="I13" s="79"/>
      <c r="J13" s="119">
        <f>SUM(J8:J12)</f>
        <v>7.15</v>
      </c>
      <c r="P13" s="88"/>
      <c r="Q13" s="88"/>
      <c r="R13" s="36">
        <f>SUM(R8:R12)</f>
        <v>339367452380</v>
      </c>
      <c r="S13" s="36">
        <f t="shared" si="0"/>
        <v>100</v>
      </c>
    </row>
    <row r="14" spans="1:19" ht="15" thickTop="1" x14ac:dyDescent="0.2"/>
  </sheetData>
  <sheetProtection algorithmName="SHA-512" hashValue="6znyhcZ+dPnEHTJGB65X82m9AvuYnsj+Ei4Yn9SfIsQd4PNizZiHaRNX1dtvipi0V0EBko8wZaSBZiv9f1k8bg==" saltValue="P9Or6V+mX5AeVl3KqQ6oKQ==" spinCount="100000" sheet="1" objects="1" scenarios="1" selectLockedCells="1" autoFilter="0" selectUnlockedCells="1"/>
  <mergeCells count="11">
    <mergeCell ref="A1:J1"/>
    <mergeCell ref="A2:J2"/>
    <mergeCell ref="A3:J3"/>
    <mergeCell ref="B5:J5"/>
    <mergeCell ref="A7:B7"/>
    <mergeCell ref="A13:B13"/>
    <mergeCell ref="A8:B8"/>
    <mergeCell ref="A9:B9"/>
    <mergeCell ref="A10:B10"/>
    <mergeCell ref="A11:B11"/>
    <mergeCell ref="A12:B12"/>
  </mergeCells>
  <pageMargins left="0.39" right="0.39" top="0.39" bottom="0.39" header="0" footer="0"/>
  <pageSetup paperSize="9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9" tint="0.59999389629810485"/>
    <pageSetUpPr fitToPage="1"/>
  </sheetPr>
  <dimension ref="A1:AD24"/>
  <sheetViews>
    <sheetView rightToLeft="1" view="pageBreakPreview" zoomScale="62" zoomScaleNormal="100" zoomScaleSheetLayoutView="62" workbookViewId="0">
      <selection activeCell="A45" sqref="A45"/>
    </sheetView>
  </sheetViews>
  <sheetFormatPr defaultRowHeight="14.25" x14ac:dyDescent="0.2"/>
  <cols>
    <col min="1" max="1" width="5.140625" style="36" customWidth="1"/>
    <col min="2" max="2" width="20.5703125" style="36" customWidth="1"/>
    <col min="3" max="3" width="1.28515625" style="36" customWidth="1"/>
    <col min="4" max="4" width="13.5703125" style="36" customWidth="1"/>
    <col min="5" max="5" width="1.28515625" style="36" customWidth="1"/>
    <col min="6" max="6" width="14.28515625" style="36" customWidth="1"/>
    <col min="7" max="7" width="1.28515625" style="36" customWidth="1"/>
    <col min="8" max="8" width="11.85546875" style="36" customWidth="1"/>
    <col min="9" max="9" width="1.28515625" style="36" customWidth="1"/>
    <col min="10" max="10" width="14.28515625" style="36" bestFit="1" customWidth="1"/>
    <col min="11" max="11" width="1.28515625" style="36" customWidth="1"/>
    <col min="12" max="12" width="15.42578125" style="36" bestFit="1" customWidth="1"/>
    <col min="13" max="13" width="1.28515625" style="36" customWidth="1"/>
    <col min="14" max="14" width="13.85546875" style="36" bestFit="1" customWidth="1"/>
    <col min="15" max="16" width="1.28515625" style="36" customWidth="1"/>
    <col min="17" max="17" width="15.28515625" style="36" bestFit="1" customWidth="1"/>
    <col min="18" max="18" width="1.28515625" style="36" customWidth="1"/>
    <col min="19" max="19" width="14.140625" style="36" bestFit="1" customWidth="1"/>
    <col min="20" max="20" width="1.28515625" style="36" customWidth="1"/>
    <col min="21" max="21" width="14.85546875" style="36" bestFit="1" customWidth="1"/>
    <col min="22" max="22" width="1.28515625" style="36" customWidth="1"/>
    <col min="23" max="23" width="11.42578125" style="36" customWidth="1"/>
    <col min="24" max="24" width="0.28515625" style="36" customWidth="1"/>
    <col min="25" max="25" width="9.140625" style="36"/>
    <col min="26" max="26" width="14.85546875" style="36" bestFit="1" customWidth="1"/>
    <col min="27" max="16384" width="9.140625" style="36"/>
  </cols>
  <sheetData>
    <row r="1" spans="1:30" ht="29.1" customHeight="1" x14ac:dyDescent="0.2">
      <c r="A1" s="187" t="s">
        <v>0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  <c r="P1" s="187"/>
      <c r="Q1" s="187"/>
      <c r="R1" s="187"/>
      <c r="S1" s="187"/>
      <c r="T1" s="187"/>
      <c r="U1" s="187"/>
      <c r="V1" s="187"/>
      <c r="W1" s="187"/>
    </row>
    <row r="2" spans="1:30" ht="21.75" customHeight="1" x14ac:dyDescent="0.2">
      <c r="A2" s="187" t="s">
        <v>138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  <c r="P2" s="187"/>
      <c r="Q2" s="187"/>
      <c r="R2" s="187"/>
      <c r="S2" s="187"/>
      <c r="T2" s="187"/>
      <c r="U2" s="187"/>
      <c r="V2" s="187"/>
      <c r="W2" s="187"/>
    </row>
    <row r="3" spans="1:30" ht="21.75" customHeight="1" x14ac:dyDescent="0.2">
      <c r="A3" s="187" t="s">
        <v>2</v>
      </c>
      <c r="B3" s="187"/>
      <c r="C3" s="187"/>
      <c r="D3" s="187"/>
      <c r="E3" s="187"/>
      <c r="F3" s="187"/>
      <c r="G3" s="187"/>
      <c r="H3" s="187"/>
      <c r="I3" s="187"/>
      <c r="J3" s="187"/>
      <c r="K3" s="187"/>
      <c r="L3" s="187"/>
      <c r="M3" s="187"/>
      <c r="N3" s="187"/>
      <c r="O3" s="187"/>
      <c r="P3" s="187"/>
      <c r="Q3" s="187"/>
      <c r="R3" s="187"/>
      <c r="S3" s="187"/>
      <c r="T3" s="187"/>
      <c r="U3" s="187"/>
      <c r="V3" s="187"/>
      <c r="W3" s="187"/>
    </row>
    <row r="4" spans="1:30" ht="14.45" customHeight="1" x14ac:dyDescent="0.2"/>
    <row r="5" spans="1:30" ht="23.25" customHeight="1" x14ac:dyDescent="0.2">
      <c r="A5" s="34" t="s">
        <v>155</v>
      </c>
      <c r="B5" s="199" t="s">
        <v>156</v>
      </c>
      <c r="C5" s="199"/>
      <c r="D5" s="199"/>
      <c r="E5" s="199"/>
      <c r="F5" s="199"/>
      <c r="G5" s="199"/>
      <c r="H5" s="199"/>
      <c r="I5" s="199"/>
      <c r="J5" s="199"/>
      <c r="K5" s="199"/>
      <c r="L5" s="199"/>
      <c r="M5" s="199"/>
      <c r="N5" s="199"/>
      <c r="O5" s="199"/>
      <c r="P5" s="199"/>
      <c r="Q5" s="199"/>
      <c r="R5" s="199"/>
      <c r="S5" s="199"/>
      <c r="T5" s="199"/>
      <c r="U5" s="199"/>
      <c r="V5" s="199"/>
      <c r="W5" s="199"/>
    </row>
    <row r="6" spans="1:30" ht="18.75" customHeight="1" x14ac:dyDescent="0.2">
      <c r="D6" s="198" t="s">
        <v>157</v>
      </c>
      <c r="E6" s="198"/>
      <c r="F6" s="198"/>
      <c r="G6" s="198"/>
      <c r="H6" s="198"/>
      <c r="I6" s="198"/>
      <c r="J6" s="198"/>
      <c r="K6" s="198"/>
      <c r="L6" s="198"/>
      <c r="N6" s="198" t="s">
        <v>158</v>
      </c>
      <c r="O6" s="198"/>
      <c r="P6" s="198"/>
      <c r="Q6" s="198"/>
      <c r="R6" s="198"/>
      <c r="S6" s="198"/>
      <c r="T6" s="198"/>
      <c r="U6" s="198"/>
      <c r="V6" s="198"/>
      <c r="W6" s="198"/>
    </row>
    <row r="7" spans="1:30" ht="14.45" customHeight="1" x14ac:dyDescent="0.2">
      <c r="A7" s="190" t="s">
        <v>159</v>
      </c>
      <c r="B7" s="190"/>
      <c r="D7" s="190" t="s">
        <v>160</v>
      </c>
      <c r="E7" s="59"/>
      <c r="F7" s="190" t="s">
        <v>161</v>
      </c>
      <c r="G7" s="59"/>
      <c r="H7" s="190" t="s">
        <v>162</v>
      </c>
      <c r="I7" s="59"/>
      <c r="J7" s="213" t="s">
        <v>135</v>
      </c>
      <c r="K7" s="89"/>
      <c r="L7" s="214" t="s">
        <v>143</v>
      </c>
      <c r="N7" s="190" t="s">
        <v>160</v>
      </c>
      <c r="O7" s="59"/>
      <c r="P7" s="190" t="s">
        <v>161</v>
      </c>
      <c r="Q7" s="190"/>
      <c r="R7" s="59"/>
      <c r="S7" s="190" t="s">
        <v>162</v>
      </c>
      <c r="T7" s="59"/>
      <c r="U7" s="213" t="s">
        <v>135</v>
      </c>
      <c r="V7" s="89"/>
      <c r="W7" s="214" t="s">
        <v>143</v>
      </c>
    </row>
    <row r="8" spans="1:30" ht="19.5" customHeight="1" x14ac:dyDescent="0.2">
      <c r="A8" s="181"/>
      <c r="B8" s="181"/>
      <c r="D8" s="181"/>
      <c r="F8" s="181"/>
      <c r="H8" s="181"/>
      <c r="J8" s="181"/>
      <c r="K8" s="59"/>
      <c r="L8" s="195"/>
      <c r="N8" s="181"/>
      <c r="P8" s="181"/>
      <c r="Q8" s="181"/>
      <c r="S8" s="181"/>
      <c r="U8" s="181"/>
      <c r="V8" s="59"/>
      <c r="W8" s="195"/>
      <c r="AB8" s="124"/>
    </row>
    <row r="9" spans="1:30" ht="21.75" customHeight="1" x14ac:dyDescent="0.2">
      <c r="A9" s="182" t="s">
        <v>163</v>
      </c>
      <c r="B9" s="182"/>
      <c r="D9" s="41" t="s">
        <v>201</v>
      </c>
      <c r="E9" s="40"/>
      <c r="F9" s="41" t="s">
        <v>201</v>
      </c>
      <c r="G9" s="40"/>
      <c r="H9" s="41" t="s">
        <v>201</v>
      </c>
      <c r="I9" s="40"/>
      <c r="J9" s="41" t="s">
        <v>201</v>
      </c>
      <c r="K9" s="40"/>
      <c r="L9" s="87">
        <v>0</v>
      </c>
      <c r="M9" s="40"/>
      <c r="N9" s="41">
        <v>9838748496</v>
      </c>
      <c r="O9" s="40"/>
      <c r="P9" s="189" t="s">
        <v>201</v>
      </c>
      <c r="Q9" s="189"/>
      <c r="R9" s="40"/>
      <c r="S9" s="41">
        <v>3997793834</v>
      </c>
      <c r="T9" s="40"/>
      <c r="U9" s="41">
        <v>13836542330</v>
      </c>
      <c r="V9" s="40"/>
      <c r="W9" s="42">
        <v>1.24</v>
      </c>
      <c r="AA9" s="122"/>
      <c r="AB9" s="124"/>
      <c r="AD9" s="125"/>
    </row>
    <row r="10" spans="1:30" ht="21.75" customHeight="1" x14ac:dyDescent="0.2">
      <c r="A10" s="178" t="s">
        <v>27</v>
      </c>
      <c r="B10" s="178"/>
      <c r="D10" s="43" t="s">
        <v>201</v>
      </c>
      <c r="E10" s="40"/>
      <c r="F10" s="90">
        <v>-710447535</v>
      </c>
      <c r="G10" s="40"/>
      <c r="H10" s="43" t="s">
        <v>201</v>
      </c>
      <c r="I10" s="40"/>
      <c r="J10" s="90">
        <v>-710447535</v>
      </c>
      <c r="K10" s="40"/>
      <c r="L10" s="122">
        <f>(J10/درآمد!$R$13)*100</f>
        <v>-0.20934462925586936</v>
      </c>
      <c r="M10" s="40"/>
      <c r="N10" s="43" t="s">
        <v>201</v>
      </c>
      <c r="O10" s="40"/>
      <c r="P10" s="192">
        <v>13072234664</v>
      </c>
      <c r="Q10" s="192"/>
      <c r="R10" s="40"/>
      <c r="S10" s="43">
        <v>7835585519</v>
      </c>
      <c r="T10" s="40"/>
      <c r="U10" s="43">
        <v>20907820183</v>
      </c>
      <c r="V10" s="40"/>
      <c r="W10" s="44">
        <v>1.88</v>
      </c>
      <c r="Z10" s="88"/>
      <c r="AB10" s="124"/>
      <c r="AD10" s="125"/>
    </row>
    <row r="11" spans="1:30" ht="21.75" customHeight="1" x14ac:dyDescent="0.2">
      <c r="A11" s="178" t="s">
        <v>25</v>
      </c>
      <c r="B11" s="178"/>
      <c r="D11" s="43" t="s">
        <v>201</v>
      </c>
      <c r="E11" s="40"/>
      <c r="F11" s="90">
        <v>-15675890</v>
      </c>
      <c r="G11" s="40"/>
      <c r="H11" s="43" t="s">
        <v>201</v>
      </c>
      <c r="I11" s="40"/>
      <c r="J11" s="90">
        <v>-15675890</v>
      </c>
      <c r="K11" s="40"/>
      <c r="L11" s="122">
        <f>(J11/درآمد!$R$13)*100</f>
        <v>-4.6191495059600563E-3</v>
      </c>
      <c r="M11" s="40"/>
      <c r="N11" s="43" t="s">
        <v>201</v>
      </c>
      <c r="O11" s="40"/>
      <c r="P11" s="212">
        <v>-39283686</v>
      </c>
      <c r="Q11" s="212"/>
      <c r="R11" s="40"/>
      <c r="S11" s="90">
        <v>-7272</v>
      </c>
      <c r="T11" s="40"/>
      <c r="U11" s="90">
        <v>-39290958</v>
      </c>
      <c r="V11" s="40"/>
      <c r="W11" s="44" t="s">
        <v>201</v>
      </c>
      <c r="Z11" s="88"/>
      <c r="AB11" s="124"/>
      <c r="AD11" s="125"/>
    </row>
    <row r="12" spans="1:30" ht="21.75" customHeight="1" x14ac:dyDescent="0.2">
      <c r="A12" s="178" t="s">
        <v>24</v>
      </c>
      <c r="B12" s="178"/>
      <c r="D12" s="43" t="s">
        <v>201</v>
      </c>
      <c r="E12" s="40"/>
      <c r="F12" s="90">
        <v>104072263</v>
      </c>
      <c r="G12" s="40"/>
      <c r="H12" s="43" t="s">
        <v>201</v>
      </c>
      <c r="I12" s="40"/>
      <c r="J12" s="90">
        <v>104072263</v>
      </c>
      <c r="K12" s="40"/>
      <c r="L12" s="122">
        <f>(J12/درآمد!$R$13)*100</f>
        <v>3.0666542200831665E-2</v>
      </c>
      <c r="M12" s="40"/>
      <c r="N12" s="43">
        <v>654345000</v>
      </c>
      <c r="O12" s="40"/>
      <c r="P12" s="212">
        <v>-461820669</v>
      </c>
      <c r="Q12" s="212"/>
      <c r="R12" s="40"/>
      <c r="S12" s="43" t="s">
        <v>201</v>
      </c>
      <c r="T12" s="40"/>
      <c r="U12" s="90">
        <v>192524331</v>
      </c>
      <c r="V12" s="40"/>
      <c r="W12" s="44">
        <v>0.02</v>
      </c>
      <c r="Z12" s="88"/>
      <c r="AB12" s="124"/>
      <c r="AD12" s="125"/>
    </row>
    <row r="13" spans="1:30" ht="21.75" customHeight="1" x14ac:dyDescent="0.2">
      <c r="A13" s="178" t="s">
        <v>23</v>
      </c>
      <c r="B13" s="178"/>
      <c r="D13" s="43" t="s">
        <v>201</v>
      </c>
      <c r="E13" s="40"/>
      <c r="F13" s="90">
        <v>1180102120</v>
      </c>
      <c r="G13" s="40"/>
      <c r="H13" s="43" t="s">
        <v>201</v>
      </c>
      <c r="I13" s="40"/>
      <c r="J13" s="90">
        <v>1180102120</v>
      </c>
      <c r="K13" s="40"/>
      <c r="L13" s="122">
        <f>(J13/درآمد!$R$13)*100</f>
        <v>0.34773579838723129</v>
      </c>
      <c r="M13" s="40"/>
      <c r="N13" s="43" t="s">
        <v>201</v>
      </c>
      <c r="O13" s="40"/>
      <c r="P13" s="212">
        <v>4497145919</v>
      </c>
      <c r="Q13" s="212"/>
      <c r="R13" s="40"/>
      <c r="S13" s="43" t="s">
        <v>201</v>
      </c>
      <c r="T13" s="40"/>
      <c r="U13" s="90">
        <v>4497145919</v>
      </c>
      <c r="V13" s="40"/>
      <c r="W13" s="44">
        <v>0.4</v>
      </c>
      <c r="Z13" s="88"/>
      <c r="AB13" s="124"/>
      <c r="AD13" s="125"/>
    </row>
    <row r="14" spans="1:30" ht="21.75" customHeight="1" x14ac:dyDescent="0.2">
      <c r="A14" s="178" t="s">
        <v>26</v>
      </c>
      <c r="B14" s="178"/>
      <c r="D14" s="43" t="s">
        <v>201</v>
      </c>
      <c r="E14" s="40"/>
      <c r="F14" s="90">
        <v>909555750</v>
      </c>
      <c r="G14" s="40"/>
      <c r="H14" s="43" t="s">
        <v>201</v>
      </c>
      <c r="I14" s="40"/>
      <c r="J14" s="90">
        <v>909555750</v>
      </c>
      <c r="K14" s="40"/>
      <c r="L14" s="122">
        <f>(J14/درآمد!$R$13)*100</f>
        <v>0.26801502136437733</v>
      </c>
      <c r="M14" s="40"/>
      <c r="N14" s="43" t="s">
        <v>201</v>
      </c>
      <c r="O14" s="40"/>
      <c r="P14" s="212">
        <v>3474204750</v>
      </c>
      <c r="Q14" s="212"/>
      <c r="R14" s="40"/>
      <c r="S14" s="43" t="s">
        <v>201</v>
      </c>
      <c r="T14" s="40"/>
      <c r="U14" s="90">
        <v>3474204750</v>
      </c>
      <c r="V14" s="40"/>
      <c r="W14" s="44">
        <v>0.31</v>
      </c>
      <c r="Z14" s="88"/>
      <c r="AB14" s="124"/>
      <c r="AD14" s="125"/>
    </row>
    <row r="15" spans="1:30" ht="21.75" customHeight="1" x14ac:dyDescent="0.2">
      <c r="A15" s="178" t="s">
        <v>19</v>
      </c>
      <c r="B15" s="178"/>
      <c r="D15" s="43" t="s">
        <v>201</v>
      </c>
      <c r="E15" s="40"/>
      <c r="F15" s="90">
        <v>1093455000</v>
      </c>
      <c r="G15" s="40"/>
      <c r="H15" s="43" t="s">
        <v>201</v>
      </c>
      <c r="I15" s="40"/>
      <c r="J15" s="90">
        <v>1093455000</v>
      </c>
      <c r="K15" s="40"/>
      <c r="L15" s="122">
        <f>(J15/درآمد!$R$13)*100</f>
        <v>0.32220385082056291</v>
      </c>
      <c r="M15" s="40"/>
      <c r="N15" s="43" t="s">
        <v>201</v>
      </c>
      <c r="O15" s="40"/>
      <c r="P15" s="212">
        <v>4194891000</v>
      </c>
      <c r="Q15" s="212"/>
      <c r="R15" s="40"/>
      <c r="S15" s="43" t="s">
        <v>201</v>
      </c>
      <c r="T15" s="40"/>
      <c r="U15" s="90">
        <v>4194891000</v>
      </c>
      <c r="V15" s="40"/>
      <c r="W15" s="44">
        <v>0.38</v>
      </c>
      <c r="Z15" s="88"/>
      <c r="AB15" s="124"/>
      <c r="AD15" s="125"/>
    </row>
    <row r="16" spans="1:30" ht="21.75" customHeight="1" x14ac:dyDescent="0.2">
      <c r="A16" s="178" t="s">
        <v>28</v>
      </c>
      <c r="B16" s="178"/>
      <c r="D16" s="43" t="s">
        <v>201</v>
      </c>
      <c r="E16" s="40"/>
      <c r="F16" s="90">
        <v>1301416504</v>
      </c>
      <c r="G16" s="40"/>
      <c r="H16" s="43" t="s">
        <v>201</v>
      </c>
      <c r="I16" s="40"/>
      <c r="J16" s="90">
        <v>1301416504</v>
      </c>
      <c r="K16" s="40"/>
      <c r="L16" s="122">
        <f>(J16/درآمد!$R$13)*100</f>
        <v>0.38348300488838999</v>
      </c>
      <c r="M16" s="40"/>
      <c r="N16" s="43" t="s">
        <v>201</v>
      </c>
      <c r="O16" s="40"/>
      <c r="P16" s="212">
        <v>4957874375</v>
      </c>
      <c r="Q16" s="212"/>
      <c r="R16" s="40"/>
      <c r="S16" s="43" t="s">
        <v>201</v>
      </c>
      <c r="T16" s="40"/>
      <c r="U16" s="90">
        <v>4957874375</v>
      </c>
      <c r="V16" s="40"/>
      <c r="W16" s="44">
        <v>0.44</v>
      </c>
      <c r="Z16" s="88"/>
      <c r="AB16" s="124"/>
      <c r="AD16" s="125"/>
    </row>
    <row r="17" spans="1:30" ht="21.75" customHeight="1" x14ac:dyDescent="0.2">
      <c r="A17" s="178" t="s">
        <v>22</v>
      </c>
      <c r="B17" s="178"/>
      <c r="D17" s="43" t="s">
        <v>201</v>
      </c>
      <c r="E17" s="40"/>
      <c r="F17" s="90">
        <v>360542937</v>
      </c>
      <c r="G17" s="40"/>
      <c r="H17" s="43" t="s">
        <v>201</v>
      </c>
      <c r="I17" s="40"/>
      <c r="J17" s="90">
        <v>360542937</v>
      </c>
      <c r="K17" s="40"/>
      <c r="L17" s="122">
        <f>(J17/درآمد!$R$13)*100</f>
        <v>0.10623969224847443</v>
      </c>
      <c r="M17" s="40"/>
      <c r="N17" s="43" t="s">
        <v>201</v>
      </c>
      <c r="O17" s="40"/>
      <c r="P17" s="212">
        <v>-420633426</v>
      </c>
      <c r="Q17" s="212"/>
      <c r="R17" s="40"/>
      <c r="S17" s="43" t="s">
        <v>201</v>
      </c>
      <c r="T17" s="40"/>
      <c r="U17" s="90">
        <v>-420633426</v>
      </c>
      <c r="V17" s="40"/>
      <c r="W17" s="122">
        <v>-0.04</v>
      </c>
      <c r="Z17" s="88"/>
      <c r="AB17" s="124"/>
      <c r="AD17" s="125"/>
    </row>
    <row r="18" spans="1:30" ht="21.75" customHeight="1" x14ac:dyDescent="0.2">
      <c r="A18" s="178" t="s">
        <v>18</v>
      </c>
      <c r="B18" s="178"/>
      <c r="D18" s="43" t="s">
        <v>201</v>
      </c>
      <c r="E18" s="40"/>
      <c r="F18" s="90">
        <v>-7399921920</v>
      </c>
      <c r="G18" s="40"/>
      <c r="H18" s="43" t="s">
        <v>201</v>
      </c>
      <c r="I18" s="40"/>
      <c r="J18" s="90">
        <v>-7399921920</v>
      </c>
      <c r="K18" s="40"/>
      <c r="L18" s="122">
        <f>(J18/درآمد!$R$13)*100</f>
        <v>-2.1805043082664519</v>
      </c>
      <c r="M18" s="40"/>
      <c r="N18" s="43" t="s">
        <v>201</v>
      </c>
      <c r="O18" s="40"/>
      <c r="P18" s="212">
        <v>-14180838966</v>
      </c>
      <c r="Q18" s="212"/>
      <c r="R18" s="40"/>
      <c r="S18" s="43" t="s">
        <v>201</v>
      </c>
      <c r="T18" s="40"/>
      <c r="U18" s="90">
        <v>-14180838966</v>
      </c>
      <c r="V18" s="40"/>
      <c r="W18" s="122">
        <v>-1.27</v>
      </c>
      <c r="Z18" s="88"/>
      <c r="AB18" s="124"/>
      <c r="AD18" s="125"/>
    </row>
    <row r="19" spans="1:30" ht="21.75" customHeight="1" x14ac:dyDescent="0.2">
      <c r="A19" s="178" t="s">
        <v>21</v>
      </c>
      <c r="B19" s="178"/>
      <c r="D19" s="43" t="s">
        <v>201</v>
      </c>
      <c r="E19" s="40"/>
      <c r="F19" s="90">
        <v>785709545</v>
      </c>
      <c r="G19" s="40"/>
      <c r="H19" s="43" t="s">
        <v>201</v>
      </c>
      <c r="I19" s="40"/>
      <c r="J19" s="90">
        <v>785709545</v>
      </c>
      <c r="K19" s="40"/>
      <c r="L19" s="122">
        <f>(J19/درآمد!$R$13)*100</f>
        <v>0.23152177366738674</v>
      </c>
      <c r="M19" s="40"/>
      <c r="N19" s="43" t="s">
        <v>201</v>
      </c>
      <c r="O19" s="40"/>
      <c r="P19" s="212">
        <v>2972955037</v>
      </c>
      <c r="Q19" s="212"/>
      <c r="R19" s="40"/>
      <c r="S19" s="43" t="s">
        <v>201</v>
      </c>
      <c r="T19" s="40"/>
      <c r="U19" s="90">
        <v>2972955037</v>
      </c>
      <c r="V19" s="40"/>
      <c r="W19" s="44">
        <v>0.27</v>
      </c>
      <c r="Z19" s="88"/>
      <c r="AB19" s="124"/>
      <c r="AD19" s="125"/>
    </row>
    <row r="20" spans="1:30" ht="21.75" customHeight="1" x14ac:dyDescent="0.2">
      <c r="A20" s="174" t="s">
        <v>20</v>
      </c>
      <c r="B20" s="174"/>
      <c r="D20" s="43" t="s">
        <v>201</v>
      </c>
      <c r="E20" s="40"/>
      <c r="F20" s="90">
        <v>1496045250</v>
      </c>
      <c r="G20" s="40"/>
      <c r="H20" s="43" t="s">
        <v>201</v>
      </c>
      <c r="I20" s="40"/>
      <c r="J20" s="90">
        <v>1496045250</v>
      </c>
      <c r="K20" s="40"/>
      <c r="L20" s="122">
        <f>(J20/درآمد!$R$13)*100</f>
        <v>0.44083345044086103</v>
      </c>
      <c r="M20" s="40"/>
      <c r="N20" s="43" t="s">
        <v>201</v>
      </c>
      <c r="O20" s="40"/>
      <c r="P20" s="212">
        <v>5730698250</v>
      </c>
      <c r="Q20" s="212"/>
      <c r="R20" s="40"/>
      <c r="S20" s="43" t="s">
        <v>201</v>
      </c>
      <c r="T20" s="40"/>
      <c r="U20" s="90">
        <v>5730698250</v>
      </c>
      <c r="V20" s="40"/>
      <c r="W20" s="46">
        <v>0.51</v>
      </c>
      <c r="Z20" s="88"/>
    </row>
    <row r="21" spans="1:30" ht="21.75" customHeight="1" thickBot="1" x14ac:dyDescent="0.3">
      <c r="A21" s="190"/>
      <c r="B21" s="190"/>
      <c r="C21" s="57"/>
      <c r="D21" s="52" t="s">
        <v>201</v>
      </c>
      <c r="E21" s="51"/>
      <c r="F21" s="91">
        <v>-895145976</v>
      </c>
      <c r="G21" s="51"/>
      <c r="H21" s="52" t="s">
        <v>201</v>
      </c>
      <c r="I21" s="51"/>
      <c r="J21" s="91">
        <v>-895145976</v>
      </c>
      <c r="K21" s="51"/>
      <c r="L21" s="54">
        <f>SUM(L9:L20)</f>
        <v>-0.26376895301016595</v>
      </c>
      <c r="M21" s="51"/>
      <c r="N21" s="52">
        <v>10493093496</v>
      </c>
      <c r="O21" s="51"/>
      <c r="P21" s="51"/>
      <c r="Q21" s="52">
        <v>23797427248</v>
      </c>
      <c r="R21" s="51"/>
      <c r="S21" s="52">
        <v>11833372081</v>
      </c>
      <c r="T21" s="51"/>
      <c r="U21" s="52">
        <v>46123892825</v>
      </c>
      <c r="V21" s="51"/>
      <c r="W21" s="54">
        <v>4.1399999999999997</v>
      </c>
    </row>
    <row r="22" spans="1:30" ht="15" thickTop="1" x14ac:dyDescent="0.2"/>
    <row r="24" spans="1:30" ht="18" x14ac:dyDescent="0.45">
      <c r="D24" s="32"/>
    </row>
  </sheetData>
  <sheetProtection algorithmName="SHA-512" hashValue="CRJV6PKo3OBO6shElzPb5TfJt/iQWlTbPXl/zyuXcQ2QpkkjtMS9MuoUlGTJFuciOK7zl6PtkP9JrcEsyMgOkA==" saltValue="rB0nyNkc3hRFXB0e1JbQqg==" spinCount="100000" sheet="1" objects="1" scenarios="1" selectLockedCells="1" autoFilter="0" selectUnlockedCells="1"/>
  <mergeCells count="42">
    <mergeCell ref="W7:W8"/>
    <mergeCell ref="L7:L8"/>
    <mergeCell ref="J7:J8"/>
    <mergeCell ref="P12:Q12"/>
    <mergeCell ref="A1:W1"/>
    <mergeCell ref="A2:W2"/>
    <mergeCell ref="A3:W3"/>
    <mergeCell ref="B5:W5"/>
    <mergeCell ref="A9:B9"/>
    <mergeCell ref="P9:Q9"/>
    <mergeCell ref="A7:B8"/>
    <mergeCell ref="S7:S8"/>
    <mergeCell ref="P7:Q8"/>
    <mergeCell ref="N7:N8"/>
    <mergeCell ref="H7:H8"/>
    <mergeCell ref="F7:F8"/>
    <mergeCell ref="D7:D8"/>
    <mergeCell ref="A20:B20"/>
    <mergeCell ref="P20:Q20"/>
    <mergeCell ref="A21:B21"/>
    <mergeCell ref="A16:B16"/>
    <mergeCell ref="P16:Q16"/>
    <mergeCell ref="A17:B17"/>
    <mergeCell ref="P17:Q17"/>
    <mergeCell ref="A18:B18"/>
    <mergeCell ref="P18:Q18"/>
    <mergeCell ref="D6:L6"/>
    <mergeCell ref="N6:W6"/>
    <mergeCell ref="A19:B19"/>
    <mergeCell ref="P19:Q19"/>
    <mergeCell ref="A13:B13"/>
    <mergeCell ref="P13:Q13"/>
    <mergeCell ref="A14:B14"/>
    <mergeCell ref="P14:Q14"/>
    <mergeCell ref="A15:B15"/>
    <mergeCell ref="P15:Q15"/>
    <mergeCell ref="A10:B10"/>
    <mergeCell ref="P10:Q10"/>
    <mergeCell ref="A11:B11"/>
    <mergeCell ref="P11:Q11"/>
    <mergeCell ref="A12:B12"/>
    <mergeCell ref="U7:U8"/>
  </mergeCells>
  <pageMargins left="0.39" right="0.39" top="0.39" bottom="0.39" header="0" footer="0"/>
  <pageSetup paperSize="9" scale="7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17</vt:i4>
      </vt:variant>
    </vt:vector>
  </HeadingPairs>
  <TitlesOfParts>
    <vt:vector size="36" baseType="lpstr">
      <vt:lpstr>صورت وضعیت</vt:lpstr>
      <vt:lpstr>سهام</vt:lpstr>
      <vt:lpstr>اوراق مشتقه</vt:lpstr>
      <vt:lpstr>واحدهای صندوق</vt:lpstr>
      <vt:lpstr>اوراق</vt:lpstr>
      <vt:lpstr>تعدیل قیمت</vt:lpstr>
      <vt:lpstr>سپرده</vt:lpstr>
      <vt:lpstr>درآمد</vt:lpstr>
      <vt:lpstr>درآمد سرمایه گذاری در سهام</vt:lpstr>
      <vt:lpstr>درآمد سرمایه گذاری در صندوق</vt:lpstr>
      <vt:lpstr>درآمد سرمایه گذاری در اوراق به</vt:lpstr>
      <vt:lpstr>درآمد سپرده بانکی</vt:lpstr>
      <vt:lpstr>سایر درآمدها</vt:lpstr>
      <vt:lpstr>مبالغ تخصیصی اوراق</vt:lpstr>
      <vt:lpstr>درآمد سود سهام</vt:lpstr>
      <vt:lpstr>سود اوراق بهادار</vt:lpstr>
      <vt:lpstr>سود سپرده بانکی</vt:lpstr>
      <vt:lpstr>درآمد ناشی از فروش</vt:lpstr>
      <vt:lpstr>درآمد ناشی از تغییر قیمت اوراق</vt:lpstr>
      <vt:lpstr>اوراق!Print_Area</vt:lpstr>
      <vt:lpstr>'اوراق مشتقه'!Print_Area</vt:lpstr>
      <vt:lpstr>'تعدیل قیمت'!Print_Area</vt:lpstr>
      <vt:lpstr>درآمد!Print_Area</vt:lpstr>
      <vt:lpstr>'درآمد سپرده بانکی'!Print_Area</vt:lpstr>
      <vt:lpstr>'درآمد سرمایه گذاری در اوراق به'!Print_Area</vt:lpstr>
      <vt:lpstr>'درآمد سرمایه گذاری در سهام'!Print_Area</vt:lpstr>
      <vt:lpstr>'درآمد سرمایه گذاری در صندوق'!Print_Area</vt:lpstr>
      <vt:lpstr>'درآمد سود سهام'!Print_Area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سهام!Print_Area</vt:lpstr>
      <vt:lpstr>'سود اوراق بهادار'!Print_Area</vt:lpstr>
      <vt:lpstr>'سود سپرده بانکی'!Print_Area</vt:lpstr>
      <vt:lpstr>'واحدهای صندوق'!Print_Area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/>
  <dc:description/>
  <cp:lastModifiedBy>Sahar Sadat Akhlaghi</cp:lastModifiedBy>
  <cp:lastPrinted>2024-06-27T12:31:29Z</cp:lastPrinted>
  <dcterms:created xsi:type="dcterms:W3CDTF">2024-06-27T05:18:52Z</dcterms:created>
  <dcterms:modified xsi:type="dcterms:W3CDTF">2024-06-30T15:02:52Z</dcterms:modified>
</cp:coreProperties>
</file>