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89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سهام" sheetId="2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_FilterDatabase" localSheetId="4" hidden="1">اوراق!$A$10:$AK$26</definedName>
    <definedName name="_xlnm._FilterDatabase" localSheetId="16" hidden="1">'درآمد ناشی از فروش'!$S$9:$AI$9</definedName>
    <definedName name="_xlnm._FilterDatabase" localSheetId="14" hidden="1">'سود اوراق بهادار'!$A$9:$S$26</definedName>
    <definedName name="_xlnm._FilterDatabase" localSheetId="1" hidden="1">سهام!#REF!</definedName>
    <definedName name="_xlnm.Print_Area" localSheetId="4">اوراق!$A$1:$AK$28</definedName>
    <definedName name="_xlnm.Print_Area" localSheetId="5">'تعدیل قیمت'!$A$1:$N$18</definedName>
    <definedName name="_xlnm.Print_Area" localSheetId="6">درآمد!$A$1:$I$16</definedName>
    <definedName name="_xlnm.Print_Area" localSheetId="10">'درآمد سپرده بانکی'!$A$1:$J$13</definedName>
    <definedName name="_xlnm.Print_Area" localSheetId="9">'درآمد سرمایه گذاری در اوراق'!$A$1:$U$37</definedName>
    <definedName name="_xlnm.Print_Area" localSheetId="7">'درآمد سرمایه گذاری در سهام'!$A$1:$V$15</definedName>
    <definedName name="_xlnm.Print_Area" localSheetId="8">'درآمد سرمایه گذاری در صندوق'!$A$1:$U$21</definedName>
    <definedName name="_xlnm.Print_Area" localSheetId="17">'درآمد ناشی از تغییر قیمت اوراق'!$A$1:$R$35</definedName>
    <definedName name="_xlnm.Print_Area" localSheetId="16">'درآمد ناشی از فروش'!$A$1:$Q$22</definedName>
    <definedName name="_xlnm.Print_Area" localSheetId="11">'سایر درآمدها'!$A$1:$E$11</definedName>
    <definedName name="_xlnm.Print_Area" localSheetId="3">'سپرده '!$A$1:$K$11</definedName>
    <definedName name="_xlnm.Print_Area" localSheetId="14">'سود اوراق بهادار'!$A$1:$S$33</definedName>
    <definedName name="_xlnm.Print_Area" localSheetId="15">'سود سپرده بانکی'!$A$1:$N$11</definedName>
    <definedName name="_xlnm.Print_Area" localSheetId="13">'سود سهام'!$A$1:$S$11</definedName>
    <definedName name="_xlnm.Print_Area" localSheetId="1">سهام!$A$1:$Y$15</definedName>
    <definedName name="_xlnm.Print_Area" localSheetId="0">'صورت وضعیت'!$A$1:$C$19</definedName>
    <definedName name="_xlnm.Print_Area" localSheetId="12">'مبالغ تخصیصی اوراق'!$A$1:$H$17</definedName>
    <definedName name="_xlnm.Print_Area" localSheetId="2">'واحدهای صندوق'!$A$1:$Y$21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1" l="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33" i="11" s="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33" i="11" s="1"/>
  <c r="E11" i="8" s="1"/>
  <c r="S10" i="11"/>
  <c r="S18" i="10"/>
  <c r="S17" i="10"/>
  <c r="S16" i="10"/>
  <c r="S15" i="10"/>
  <c r="S14" i="10"/>
  <c r="S13" i="10"/>
  <c r="S12" i="10"/>
  <c r="S11" i="10"/>
  <c r="S10" i="10"/>
  <c r="I18" i="10"/>
  <c r="I17" i="10"/>
  <c r="I16" i="10"/>
  <c r="I15" i="10"/>
  <c r="I14" i="10"/>
  <c r="I13" i="10"/>
  <c r="I12" i="10"/>
  <c r="I11" i="10"/>
  <c r="I10" i="10"/>
  <c r="S13" i="9"/>
  <c r="S12" i="9"/>
  <c r="S11" i="9"/>
  <c r="S14" i="9" s="1"/>
  <c r="E9" i="8" s="1"/>
  <c r="S10" i="9"/>
  <c r="Q12" i="9"/>
  <c r="C14" i="9"/>
  <c r="E14" i="9"/>
  <c r="G14" i="9"/>
  <c r="F14" i="9"/>
  <c r="I14" i="9"/>
  <c r="M14" i="9"/>
  <c r="O14" i="9"/>
  <c r="Q13" i="9"/>
  <c r="Q14" i="9" s="1"/>
  <c r="Q11" i="9"/>
  <c r="C33" i="11"/>
  <c r="E33" i="11"/>
  <c r="G33" i="11"/>
  <c r="M33" i="11"/>
  <c r="O33" i="11"/>
  <c r="Q33" i="11"/>
  <c r="Q32" i="11"/>
  <c r="Q30" i="11"/>
  <c r="Q29" i="11"/>
  <c r="Q28" i="11"/>
  <c r="Q26" i="11"/>
  <c r="Q25" i="11"/>
  <c r="Q22" i="11"/>
  <c r="Q21" i="11"/>
  <c r="Q13" i="11"/>
  <c r="I32" i="17"/>
  <c r="K32" i="17"/>
  <c r="M32" i="17"/>
  <c r="O32" i="17"/>
  <c r="Q32" i="17"/>
  <c r="S32" i="17"/>
  <c r="Q20" i="19"/>
  <c r="Q19" i="19"/>
  <c r="Q18" i="19"/>
  <c r="Q17" i="19"/>
  <c r="Q16" i="19"/>
  <c r="Q15" i="19"/>
  <c r="Q14" i="19"/>
  <c r="Q13" i="19"/>
  <c r="Q12" i="19"/>
  <c r="Q11" i="19"/>
  <c r="Q10" i="19"/>
  <c r="Q9" i="19"/>
  <c r="Q21" i="19" s="1"/>
  <c r="E21" i="19"/>
  <c r="G21" i="19"/>
  <c r="I21" i="19"/>
  <c r="M21" i="19"/>
  <c r="O21" i="19"/>
  <c r="E34" i="21"/>
  <c r="G34" i="21"/>
  <c r="I34" i="21"/>
  <c r="M34" i="21"/>
  <c r="O34" i="21"/>
  <c r="Q34" i="21"/>
  <c r="E10" i="8"/>
  <c r="E12" i="8"/>
  <c r="E13" i="8"/>
  <c r="K14" i="9" l="1"/>
  <c r="A3" i="8" l="1"/>
  <c r="C8" i="6" l="1"/>
  <c r="E14" i="8" l="1"/>
  <c r="U14" i="9" l="1"/>
</calcChain>
</file>

<file path=xl/sharedStrings.xml><?xml version="1.0" encoding="utf-8"?>
<sst xmlns="http://schemas.openxmlformats.org/spreadsheetml/2006/main" count="647" uniqueCount="199">
  <si>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</si>
  <si>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</si>
  <si>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</si>
  <si>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</si>
  <si>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</si>
  <si>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</si>
  <si>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</si>
  <si>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</si>
  <si>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</si>
  <si>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</si>
  <si>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</si>
  <si>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</si>
  <si>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</si>
  <si>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</si>
  <si>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</si>
  <si>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</si>
  <si>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</si>
  <si>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</si>
  <si>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</si>
  <si>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</si>
  <si>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</si>
  <si>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</si>
  <si>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</si>
  <si>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</si>
  <si>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</si>
  <si>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</si>
  <si>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</si>
  <si>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</si>
  <si>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</si>
  <si>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</si>
  <si>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</si>
  <si>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</si>
  <si>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</si>
  <si>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</si>
  <si>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</si>
  <si>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</si>
  <si>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</si>
  <si>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</si>
  <si>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</si>
  <si>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</si>
  <si>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</si>
  <si>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</si>
  <si>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</si>
  <si>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</si>
  <si>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</si>
  <si>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</si>
  <si>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</si>
  <si>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</si>
  <si>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</si>
  <si>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</si>
  <si>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</si>
  <si>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</si>
  <si>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</si>
  <si>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</si>
  <si>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</si>
  <si>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</si>
  <si>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</si>
  <si>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</si>
  <si>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</si>
  <si>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</si>
  <si>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</si>
  <si>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</si>
  <si>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</si>
  <si>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</si>
  <si>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</si>
  <si>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</si>
  <si>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</si>
  <si>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</si>
  <si>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</si>
  <si>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</si>
  <si>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</si>
  <si>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</si>
  <si>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</si>
  <si>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</si>
  <si>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</si>
  <si>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</si>
  <si>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</si>
  <si>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</si>
  <si>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</si>
  <si>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</si>
  <si>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</si>
  <si>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</si>
  <si>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</si>
  <si>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</si>
  <si>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</si>
  <si>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</si>
  <si>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</si>
  <si>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</si>
  <si>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</si>
  <si>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</si>
  <si>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</si>
  <si>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</si>
  <si>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</si>
  <si>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</si>
  <si>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</si>
  <si>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</si>
  <si>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</si>
  <si>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</si>
  <si>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</si>
  <si>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</si>
  <si>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</si>
  <si>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</si>
  <si>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</si>
  <si>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</si>
  <si>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</si>
  <si>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</si>
  <si>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</si>
  <si>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</si>
  <si>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</si>
  <si>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</si>
  <si>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</si>
  <si>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</si>
  <si>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</si>
  <si>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</si>
  <si>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</si>
  <si>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</si>
  <si>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</si>
  <si>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</si>
  <si>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</si>
  <si>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</si>
  <si>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</si>
  <si>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</si>
  <si>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</si>
  <si>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</si>
  <si>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</si>
  <si>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</si>
  <si>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</si>
  <si>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</si>
  <si>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</si>
  <si>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</si>
  <si>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</si>
  <si>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</si>
  <si>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</si>
  <si>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</si>
  <si>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</si>
  <si>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</si>
  <si>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</si>
  <si>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</si>
  <si>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</si>
  <si>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</si>
  <si>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</si>
  <si>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</si>
  <si>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</si>
  <si>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</si>
  <si>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</si>
  <si>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</si>
  <si>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</si>
  <si>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</si>
  <si>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</si>
  <si>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</si>
  <si>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</si>
  <si>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</si>
  <si>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</si>
  <si>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</si>
  <si>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</si>
  <si>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</si>
  <si>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</si>
  <si>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</si>
  <si>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</si>
  <si>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</si>
  <si>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</si>
  <si>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</si>
  <si>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</si>
  <si>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1404/04/31</t>
  </si>
  <si>
    <t>صندوق اهرمی جهش-واحدهای عادی</t>
  </si>
  <si>
    <t>صندوق س.پشتوانه طلا زمرد بیدار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</si>
  <si>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</si>
  <si>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</si>
  <si>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</si>
  <si>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</si>
  <si>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</si>
  <si>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</si>
  <si>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</si>
  <si>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</si>
  <si>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</si>
  <si>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</si>
  <si>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</si>
  <si>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</si>
  <si>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</si>
  <si>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</si>
  <si>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</si>
  <si>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1404/06/31</t>
  </si>
  <si>
    <t>صندوق س.پشتوانه طلای جام زرین</t>
  </si>
  <si>
    <t>قطار شهری شهرداری تبریز</t>
  </si>
  <si>
    <t>قطار شهری شهرداری تهران</t>
  </si>
  <si>
    <t>برای ماه منتهی به 1404/07/30</t>
  </si>
  <si>
    <t>1404/07/30</t>
  </si>
  <si>
    <t>از ابتدای سال مالی تا پایان مهر 1404</t>
  </si>
  <si>
    <t>مرابحه عام دولت241-ش.خ070829</t>
  </si>
  <si>
    <t>مرابحه عام دولت234-ش.خ070808</t>
  </si>
  <si>
    <t>1404/07/29</t>
  </si>
  <si>
    <t>1406/09/29</t>
  </si>
  <si>
    <t>1404/07/08</t>
  </si>
  <si>
    <t>1407/08/08</t>
  </si>
  <si>
    <t>خیر</t>
  </si>
  <si>
    <t xml:space="preserve"> اوراق مشارکت مرابحه عام دولت234-ش.خ070808</t>
  </si>
  <si>
    <t>تامین سرمایه ملت</t>
  </si>
  <si>
    <t>_</t>
  </si>
  <si>
    <t>مختلف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</si>
</sst>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-_ر_ي_ا_ل_ ;_ * #,##0.00\-_ر_ي_ا_ل_ ;_ * &quot;-&quot;??_-_ر_ي_ا_ل_ ;_ @_ "/>
    <numFmt numFmtId="164" formatCode="#,###;\(#,###\);\-"/>
    <numFmt numFmtId="165" formatCode=";;;"/>
    <numFmt numFmtId="166" formatCode="#,###.00000;\(#,###.00000\);\-"/>
    <numFmt numFmtId="167" formatCode="#,##0.0000_);\(#,##0.0000\)"/>
    <numFmt numFmtId="168" formatCode="_ * #,##0_-_ر_ي_ا_ل_ ;_ * #,##0\-_ر_ي_ا_ل_ ;_ * &quot;-&quot;??_-_ر_ي_ا_ل_ ;_ @_ "/>
    <numFmt numFmtId="169" formatCode="0.00%;\(0.00%\);\-"/>
    <numFmt numFmtId="170" formatCode="_(* #,##0_);_(* \(#,##0\);_(* &quot;-&quot;??_);_(@_)"/>
    <numFmt numFmtId="177" formatCode="0%;\(0%\);\-"/>
  </numFmts>
  <fonts count="1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8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68" fontId="13" fillId="0" borderId="0" xfId="1" applyNumberFormat="1" applyFont="1" applyFill="1" applyBorder="1" applyAlignment="1">
      <alignment horizontal="center" vertical="center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/>
    </xf>
    <xf numFmtId="169" fontId="3" fillId="0" borderId="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center" vertical="center" wrapText="1"/>
    </xf>
    <xf numFmtId="169" fontId="3" fillId="0" borderId="7" xfId="6" applyNumberFormat="1" applyFont="1" applyFill="1" applyBorder="1" applyAlignment="1">
      <alignment horizontal="center" vertical="center"/>
    </xf>
    <xf numFmtId="169" fontId="3" fillId="0" borderId="3" xfId="1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center" vertical="center"/>
    </xf>
    <xf numFmtId="169" fontId="3" fillId="0" borderId="8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69" fontId="3" fillId="0" borderId="8" xfId="6" applyNumberFormat="1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9" fontId="3" fillId="0" borderId="7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horizontal="right"/>
    </xf>
    <xf numFmtId="168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6" fontId="1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0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8" fillId="0" borderId="10" xfId="0" applyFont="1" applyBorder="1" applyAlignment="1">
      <alignment wrapText="1"/>
    </xf>
    <xf numFmtId="10" fontId="4" fillId="0" borderId="0" xfId="6" applyNumberFormat="1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  <xf numFmtId="9" fontId="4" fillId="0" borderId="0" xfId="6" applyFont="1" applyAlignment="1">
      <alignment horizontal="center"/>
    </xf>
    <xf numFmtId="177" fontId="3" fillId="0" borderId="8" xfId="6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E16" sqref="E16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185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9"/>
  <sheetViews>
    <sheetView rightToLeft="1" view="pageBreakPreview" topLeftCell="A13" zoomScale="91" zoomScaleNormal="100" zoomScaleSheetLayoutView="91" workbookViewId="0">
      <selection activeCell="O41" sqref="O41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0.5703125" style="11" customWidth="1"/>
    <col min="10" max="10" width="0.85546875" style="11" customWidth="1"/>
    <col min="11" max="11" width="13.28515625" style="134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12.85546875" style="137" customWidth="1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1" ht="21" customHeight="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21" customHeight="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1" ht="21" customHeight="1" x14ac:dyDescent="0.45">
      <c r="A5" s="178" t="s">
        <v>154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21" ht="21" customHeight="1" x14ac:dyDescent="0.45">
      <c r="C6" s="167" t="s">
        <v>59</v>
      </c>
      <c r="D6" s="167"/>
      <c r="E6" s="167"/>
      <c r="F6" s="167"/>
      <c r="G6" s="167"/>
      <c r="H6" s="167"/>
      <c r="I6" s="167"/>
      <c r="J6" s="167"/>
      <c r="K6" s="167"/>
      <c r="M6" s="167" t="s">
        <v>187</v>
      </c>
      <c r="N6" s="167"/>
      <c r="O6" s="167"/>
      <c r="P6" s="167"/>
      <c r="Q6" s="167"/>
      <c r="R6" s="167"/>
      <c r="S6" s="167"/>
      <c r="T6" s="167"/>
      <c r="U6" s="167"/>
    </row>
    <row r="7" spans="1:21" ht="21" customHeight="1" x14ac:dyDescent="0.45">
      <c r="A7" s="176" t="s">
        <v>65</v>
      </c>
      <c r="C7" s="177" t="s">
        <v>66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66</v>
      </c>
      <c r="N7" s="70"/>
      <c r="O7" s="177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1" ht="42" x14ac:dyDescent="0.45">
      <c r="A8" s="167"/>
      <c r="C8" s="167"/>
      <c r="E8" s="167"/>
      <c r="G8" s="167"/>
      <c r="I8" s="8" t="s">
        <v>46</v>
      </c>
      <c r="J8" s="135"/>
      <c r="K8" s="103" t="s">
        <v>52</v>
      </c>
      <c r="M8" s="167"/>
      <c r="O8" s="167"/>
      <c r="Q8" s="167"/>
      <c r="S8" s="8" t="s">
        <v>46</v>
      </c>
      <c r="T8" s="135"/>
      <c r="U8" s="103" t="s">
        <v>52</v>
      </c>
    </row>
    <row r="9" spans="1:21" ht="21" customHeight="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60" t="s">
        <v>104</v>
      </c>
      <c r="C10" s="33">
        <v>61853595020</v>
      </c>
      <c r="D10" s="33"/>
      <c r="E10" s="33">
        <v>30469844340</v>
      </c>
      <c r="F10" s="33"/>
      <c r="G10" s="33">
        <v>0</v>
      </c>
      <c r="H10" s="33"/>
      <c r="I10" s="33">
        <f t="shared" ref="I10:I32" si="0">C10+E10+G10</f>
        <v>92323439360</v>
      </c>
      <c r="J10" s="33"/>
      <c r="K10" s="133">
        <v>4.6951714611352564E-2</v>
      </c>
      <c r="L10" s="33"/>
      <c r="M10" s="33">
        <v>520333714168</v>
      </c>
      <c r="N10" s="33"/>
      <c r="O10" s="33">
        <v>107650940730</v>
      </c>
      <c r="P10" s="33"/>
      <c r="Q10" s="33">
        <v>0</v>
      </c>
      <c r="R10" s="33"/>
      <c r="S10" s="33">
        <f>M10+O10+Q10</f>
        <v>627984654898</v>
      </c>
      <c r="U10" s="139">
        <v>6.0188789804277554E-2</v>
      </c>
    </row>
    <row r="11" spans="1:21" ht="21" customHeight="1" x14ac:dyDescent="0.45">
      <c r="A11" s="37" t="s">
        <v>96</v>
      </c>
      <c r="C11" s="33">
        <v>61537565477</v>
      </c>
      <c r="D11" s="33"/>
      <c r="E11" s="33">
        <v>135062635459</v>
      </c>
      <c r="F11" s="33"/>
      <c r="G11" s="33">
        <v>0</v>
      </c>
      <c r="H11" s="33"/>
      <c r="I11" s="33">
        <f t="shared" si="0"/>
        <v>196600200936</v>
      </c>
      <c r="J11" s="33"/>
      <c r="K11" s="133">
        <v>9.9982372741639167E-2</v>
      </c>
      <c r="L11" s="33"/>
      <c r="M11" s="33">
        <v>546573151454</v>
      </c>
      <c r="N11" s="33"/>
      <c r="O11" s="33">
        <v>40804506842</v>
      </c>
      <c r="P11" s="33"/>
      <c r="Q11" s="33">
        <v>0</v>
      </c>
      <c r="R11" s="33"/>
      <c r="S11" s="33">
        <f t="shared" ref="S11:S32" si="1">M11+O11+Q11</f>
        <v>587377658296</v>
      </c>
      <c r="U11" s="139">
        <v>5.6296838043994858E-2</v>
      </c>
    </row>
    <row r="12" spans="1:21" ht="21" customHeight="1" x14ac:dyDescent="0.45">
      <c r="A12" s="60" t="s">
        <v>121</v>
      </c>
      <c r="C12" s="33">
        <v>77855630130</v>
      </c>
      <c r="D12" s="33"/>
      <c r="E12" s="33">
        <v>0</v>
      </c>
      <c r="F12" s="33"/>
      <c r="G12" s="33">
        <v>0</v>
      </c>
      <c r="H12" s="33"/>
      <c r="I12" s="33">
        <f t="shared" si="0"/>
        <v>77855630130</v>
      </c>
      <c r="J12" s="33"/>
      <c r="K12" s="133">
        <v>3.9594011575943763E-2</v>
      </c>
      <c r="L12" s="33"/>
      <c r="M12" s="33">
        <v>582078287620</v>
      </c>
      <c r="N12" s="33"/>
      <c r="O12" s="33">
        <v>-543750000</v>
      </c>
      <c r="P12" s="33"/>
      <c r="Q12" s="33">
        <v>0</v>
      </c>
      <c r="R12" s="33"/>
      <c r="S12" s="33">
        <f t="shared" si="1"/>
        <v>581534537620</v>
      </c>
      <c r="U12" s="139">
        <v>5.573680785945808E-2</v>
      </c>
    </row>
    <row r="13" spans="1:21" ht="21" customHeight="1" x14ac:dyDescent="0.45">
      <c r="A13" s="60" t="s">
        <v>122</v>
      </c>
      <c r="C13" s="33">
        <v>47552028750</v>
      </c>
      <c r="D13" s="33"/>
      <c r="E13" s="33">
        <v>212173436593</v>
      </c>
      <c r="F13" s="33"/>
      <c r="G13" s="33">
        <v>0</v>
      </c>
      <c r="H13" s="33"/>
      <c r="I13" s="33">
        <f t="shared" si="0"/>
        <v>259725465343</v>
      </c>
      <c r="J13" s="33"/>
      <c r="K13" s="133">
        <v>0.1320851563873679</v>
      </c>
      <c r="L13" s="33"/>
      <c r="M13" s="33">
        <v>299973607829</v>
      </c>
      <c r="N13" s="33"/>
      <c r="O13" s="33">
        <v>234103201674</v>
      </c>
      <c r="P13" s="33"/>
      <c r="Q13" s="33">
        <f>'درآمد ناشی از فروش'!Q15</f>
        <v>1884205080</v>
      </c>
      <c r="R13" s="33"/>
      <c r="S13" s="33">
        <f t="shared" si="1"/>
        <v>535961014583</v>
      </c>
      <c r="U13" s="139">
        <v>5.136884253208885E-2</v>
      </c>
    </row>
    <row r="14" spans="1:21" ht="21" customHeight="1" x14ac:dyDescent="0.45">
      <c r="A14" s="60" t="s">
        <v>114</v>
      </c>
      <c r="C14" s="33">
        <v>38023155855</v>
      </c>
      <c r="D14" s="33"/>
      <c r="E14" s="33">
        <v>28413449129</v>
      </c>
      <c r="F14" s="33"/>
      <c r="G14" s="33">
        <v>0</v>
      </c>
      <c r="H14" s="33"/>
      <c r="I14" s="33">
        <f t="shared" si="0"/>
        <v>66436604984</v>
      </c>
      <c r="J14" s="33"/>
      <c r="K14" s="133">
        <v>3.3786788475163795E-2</v>
      </c>
      <c r="L14" s="33"/>
      <c r="M14" s="33">
        <v>320606387932</v>
      </c>
      <c r="N14" s="33"/>
      <c r="O14" s="33">
        <v>123552402065</v>
      </c>
      <c r="P14" s="33"/>
      <c r="Q14" s="33">
        <v>0</v>
      </c>
      <c r="R14" s="33"/>
      <c r="S14" s="33">
        <f t="shared" si="1"/>
        <v>444158789997</v>
      </c>
      <c r="U14" s="139">
        <v>4.2570116709609473E-2</v>
      </c>
    </row>
    <row r="15" spans="1:21" ht="21" customHeight="1" x14ac:dyDescent="0.45">
      <c r="A15" s="37" t="s">
        <v>103</v>
      </c>
      <c r="C15" s="33">
        <v>28537195584</v>
      </c>
      <c r="D15" s="33"/>
      <c r="E15" s="33">
        <v>35813193282</v>
      </c>
      <c r="F15" s="33"/>
      <c r="G15" s="33">
        <v>0</v>
      </c>
      <c r="H15" s="33"/>
      <c r="I15" s="33">
        <f t="shared" si="0"/>
        <v>64350388866</v>
      </c>
      <c r="J15" s="33"/>
      <c r="K15" s="133">
        <v>3.2725829043095907E-2</v>
      </c>
      <c r="L15" s="33"/>
      <c r="M15" s="33">
        <v>240064703828</v>
      </c>
      <c r="N15" s="33"/>
      <c r="O15" s="33">
        <v>126543786180</v>
      </c>
      <c r="P15" s="33"/>
      <c r="Q15" s="33">
        <v>0</v>
      </c>
      <c r="R15" s="33"/>
      <c r="S15" s="33">
        <f t="shared" si="1"/>
        <v>366608490008</v>
      </c>
      <c r="U15" s="139">
        <v>3.5137357534857458E-2</v>
      </c>
    </row>
    <row r="16" spans="1:21" ht="21" customHeight="1" x14ac:dyDescent="0.45">
      <c r="A16" s="60" t="s">
        <v>91</v>
      </c>
      <c r="C16" s="33">
        <v>39791198550</v>
      </c>
      <c r="D16" s="33"/>
      <c r="E16" s="33">
        <v>0</v>
      </c>
      <c r="F16" s="33"/>
      <c r="G16" s="33">
        <v>0</v>
      </c>
      <c r="H16" s="33"/>
      <c r="I16" s="33">
        <f t="shared" si="0"/>
        <v>39791198550</v>
      </c>
      <c r="J16" s="33"/>
      <c r="K16" s="133">
        <v>2.0236085346412143E-2</v>
      </c>
      <c r="L16" s="33"/>
      <c r="M16" s="33">
        <v>324181164160</v>
      </c>
      <c r="N16" s="33"/>
      <c r="O16" s="33">
        <v>0</v>
      </c>
      <c r="P16" s="33"/>
      <c r="Q16" s="33">
        <v>0</v>
      </c>
      <c r="R16" s="33"/>
      <c r="S16" s="33">
        <f t="shared" si="1"/>
        <v>324181164160</v>
      </c>
      <c r="U16" s="139">
        <v>3.1070937475855154E-2</v>
      </c>
    </row>
    <row r="17" spans="1:21" ht="21" customHeight="1" x14ac:dyDescent="0.45">
      <c r="A17" s="37" t="s">
        <v>94</v>
      </c>
      <c r="C17" s="33">
        <v>38062964605</v>
      </c>
      <c r="D17" s="33"/>
      <c r="E17" s="33">
        <v>0</v>
      </c>
      <c r="F17" s="33"/>
      <c r="G17" s="33">
        <v>0</v>
      </c>
      <c r="H17" s="33"/>
      <c r="I17" s="33">
        <f t="shared" si="0"/>
        <v>38062964605</v>
      </c>
      <c r="J17" s="33"/>
      <c r="K17" s="133">
        <v>1.9357180189392524E-2</v>
      </c>
      <c r="L17" s="33"/>
      <c r="M17" s="33">
        <v>315151417020</v>
      </c>
      <c r="N17" s="33"/>
      <c r="O17" s="33">
        <v>0</v>
      </c>
      <c r="P17" s="33"/>
      <c r="Q17" s="33">
        <v>0</v>
      </c>
      <c r="R17" s="33"/>
      <c r="S17" s="33">
        <f t="shared" si="1"/>
        <v>315151417020</v>
      </c>
      <c r="U17" s="139">
        <v>3.0205487104805067E-2</v>
      </c>
    </row>
    <row r="18" spans="1:21" ht="21" customHeight="1" x14ac:dyDescent="0.45">
      <c r="A18" s="60" t="s">
        <v>177</v>
      </c>
      <c r="C18" s="33">
        <v>134465753400</v>
      </c>
      <c r="D18" s="33"/>
      <c r="E18" s="33">
        <v>0</v>
      </c>
      <c r="F18" s="33"/>
      <c r="G18" s="33">
        <v>0</v>
      </c>
      <c r="H18" s="33"/>
      <c r="I18" s="33">
        <f t="shared" si="0"/>
        <v>134465753400</v>
      </c>
      <c r="J18" s="33"/>
      <c r="K18" s="133">
        <v>6.8383475771729638E-2</v>
      </c>
      <c r="L18" s="33"/>
      <c r="M18" s="33">
        <v>297156164329</v>
      </c>
      <c r="N18" s="33"/>
      <c r="O18" s="33">
        <v>0</v>
      </c>
      <c r="P18" s="33"/>
      <c r="Q18" s="33">
        <v>0</v>
      </c>
      <c r="R18" s="33"/>
      <c r="S18" s="33">
        <f t="shared" si="1"/>
        <v>297156164329</v>
      </c>
      <c r="U18" s="139">
        <v>2.8480743556940219E-2</v>
      </c>
    </row>
    <row r="19" spans="1:21" ht="21" customHeight="1" x14ac:dyDescent="0.45">
      <c r="A19" s="60" t="s">
        <v>176</v>
      </c>
      <c r="C19" s="33">
        <v>134465753400</v>
      </c>
      <c r="D19" s="33"/>
      <c r="E19" s="33">
        <v>0</v>
      </c>
      <c r="F19" s="33"/>
      <c r="G19" s="33">
        <v>0</v>
      </c>
      <c r="H19" s="33"/>
      <c r="I19" s="33">
        <f t="shared" si="0"/>
        <v>134465753400</v>
      </c>
      <c r="J19" s="33"/>
      <c r="K19" s="133">
        <v>6.8383475771729638E-2</v>
      </c>
      <c r="L19" s="33"/>
      <c r="M19" s="33">
        <v>295824657480</v>
      </c>
      <c r="N19" s="33"/>
      <c r="O19" s="33">
        <v>0</v>
      </c>
      <c r="P19" s="33"/>
      <c r="Q19" s="33">
        <v>0</v>
      </c>
      <c r="R19" s="33"/>
      <c r="S19" s="33">
        <f t="shared" si="1"/>
        <v>295824657480</v>
      </c>
      <c r="U19" s="139">
        <v>2.8353126129934084E-2</v>
      </c>
    </row>
    <row r="20" spans="1:21" ht="21" customHeight="1" x14ac:dyDescent="0.45">
      <c r="A20" s="60" t="s">
        <v>127</v>
      </c>
      <c r="C20" s="33">
        <v>51639119620</v>
      </c>
      <c r="D20" s="33"/>
      <c r="E20" s="33">
        <v>0</v>
      </c>
      <c r="F20" s="33"/>
      <c r="G20" s="33">
        <v>0</v>
      </c>
      <c r="H20" s="33"/>
      <c r="I20" s="33">
        <f t="shared" si="0"/>
        <v>51639119620</v>
      </c>
      <c r="J20" s="33"/>
      <c r="K20" s="133">
        <v>2.6261426393850248E-2</v>
      </c>
      <c r="L20" s="33"/>
      <c r="M20" s="33">
        <v>268067568272</v>
      </c>
      <c r="N20" s="33"/>
      <c r="O20" s="33">
        <v>-362500000</v>
      </c>
      <c r="P20" s="33"/>
      <c r="Q20" s="33">
        <v>0</v>
      </c>
      <c r="R20" s="33"/>
      <c r="S20" s="33">
        <f t="shared" si="1"/>
        <v>267705068272</v>
      </c>
      <c r="U20" s="139">
        <v>2.5658021988419918E-2</v>
      </c>
    </row>
    <row r="21" spans="1:21" ht="21" customHeight="1" x14ac:dyDescent="0.45">
      <c r="A21" s="37" t="s">
        <v>34</v>
      </c>
      <c r="C21" s="33">
        <v>0</v>
      </c>
      <c r="D21" s="33"/>
      <c r="E21" s="33">
        <v>0</v>
      </c>
      <c r="F21" s="33"/>
      <c r="G21" s="33">
        <v>0</v>
      </c>
      <c r="H21" s="33"/>
      <c r="I21" s="33">
        <f t="shared" si="0"/>
        <v>0</v>
      </c>
      <c r="J21" s="33"/>
      <c r="K21" s="133">
        <v>0</v>
      </c>
      <c r="L21" s="33"/>
      <c r="M21" s="33">
        <v>156899942683</v>
      </c>
      <c r="N21" s="33"/>
      <c r="O21" s="33">
        <v>0</v>
      </c>
      <c r="P21" s="33"/>
      <c r="Q21" s="33">
        <f>'درآمد ناشی از فروش'!Q9</f>
        <v>74623166100</v>
      </c>
      <c r="R21" s="33"/>
      <c r="S21" s="33">
        <f t="shared" si="1"/>
        <v>231523108783</v>
      </c>
      <c r="U21" s="139">
        <v>2.2190185095583698E-2</v>
      </c>
    </row>
    <row r="22" spans="1:21" ht="21" customHeight="1" x14ac:dyDescent="0.45">
      <c r="A22" s="60" t="s">
        <v>29</v>
      </c>
      <c r="C22" s="33">
        <v>0</v>
      </c>
      <c r="D22" s="33"/>
      <c r="E22" s="33">
        <v>0</v>
      </c>
      <c r="F22" s="33"/>
      <c r="G22" s="33">
        <v>0</v>
      </c>
      <c r="H22" s="33"/>
      <c r="I22" s="33">
        <f t="shared" si="0"/>
        <v>0</v>
      </c>
      <c r="J22" s="33"/>
      <c r="K22" s="133">
        <v>0</v>
      </c>
      <c r="L22" s="33"/>
      <c r="M22" s="33">
        <v>174365525181</v>
      </c>
      <c r="N22" s="33"/>
      <c r="O22" s="33">
        <v>0</v>
      </c>
      <c r="P22" s="33"/>
      <c r="Q22" s="33">
        <f>'درآمد ناشی از فروش'!Q17</f>
        <v>271875000</v>
      </c>
      <c r="R22" s="33"/>
      <c r="S22" s="33">
        <f t="shared" si="1"/>
        <v>174637400181</v>
      </c>
      <c r="U22" s="139">
        <v>1.6738010538118943E-2</v>
      </c>
    </row>
    <row r="23" spans="1:21" ht="21" customHeight="1" x14ac:dyDescent="0.45">
      <c r="A23" s="60" t="s">
        <v>35</v>
      </c>
      <c r="C23" s="33">
        <v>12251243560</v>
      </c>
      <c r="D23" s="33"/>
      <c r="E23" s="33">
        <v>0</v>
      </c>
      <c r="F23" s="33"/>
      <c r="G23" s="33">
        <v>0</v>
      </c>
      <c r="H23" s="33"/>
      <c r="I23" s="33">
        <f t="shared" si="0"/>
        <v>12251243560</v>
      </c>
      <c r="J23" s="33"/>
      <c r="K23" s="133">
        <v>6.2304534498582509E-3</v>
      </c>
      <c r="L23" s="33"/>
      <c r="M23" s="33">
        <v>119387142542</v>
      </c>
      <c r="N23" s="33"/>
      <c r="O23" s="33">
        <v>0</v>
      </c>
      <c r="P23" s="33"/>
      <c r="Q23" s="33">
        <v>0</v>
      </c>
      <c r="R23" s="33"/>
      <c r="S23" s="33">
        <f t="shared" si="1"/>
        <v>119387142542</v>
      </c>
      <c r="U23" s="139">
        <v>1.144258473793584E-2</v>
      </c>
    </row>
    <row r="24" spans="1:21" ht="21" customHeight="1" x14ac:dyDescent="0.45">
      <c r="A24" s="60" t="s">
        <v>105</v>
      </c>
      <c r="C24" s="33">
        <v>9288103762</v>
      </c>
      <c r="D24" s="33"/>
      <c r="E24" s="33">
        <v>11656248922</v>
      </c>
      <c r="F24" s="33"/>
      <c r="G24" s="33">
        <v>0</v>
      </c>
      <c r="H24" s="33"/>
      <c r="I24" s="33">
        <f t="shared" si="0"/>
        <v>20944352684</v>
      </c>
      <c r="J24" s="33"/>
      <c r="K24" s="133">
        <v>1.0651393370476402E-2</v>
      </c>
      <c r="L24" s="33"/>
      <c r="M24" s="33">
        <v>78134723227</v>
      </c>
      <c r="N24" s="33"/>
      <c r="O24" s="33">
        <v>41186661564</v>
      </c>
      <c r="P24" s="33"/>
      <c r="Q24" s="33">
        <v>0</v>
      </c>
      <c r="R24" s="33"/>
      <c r="S24" s="33">
        <f t="shared" si="1"/>
        <v>119321384791</v>
      </c>
      <c r="U24" s="139">
        <v>1.143628222811801E-2</v>
      </c>
    </row>
    <row r="25" spans="1:21" ht="21" customHeight="1" x14ac:dyDescent="0.45">
      <c r="A25" s="60" t="s">
        <v>175</v>
      </c>
      <c r="C25" s="33">
        <v>70532181440</v>
      </c>
      <c r="D25" s="33"/>
      <c r="E25" s="33">
        <v>-15907516240</v>
      </c>
      <c r="F25" s="33"/>
      <c r="G25" s="33">
        <v>0</v>
      </c>
      <c r="H25" s="33"/>
      <c r="I25" s="33">
        <f t="shared" si="0"/>
        <v>54624665200</v>
      </c>
      <c r="J25" s="33"/>
      <c r="K25" s="133">
        <v>2.7779745956066186E-2</v>
      </c>
      <c r="L25" s="33"/>
      <c r="M25" s="33">
        <v>194265239007</v>
      </c>
      <c r="N25" s="33"/>
      <c r="O25" s="33">
        <v>-83738537634</v>
      </c>
      <c r="P25" s="33"/>
      <c r="Q25" s="33">
        <f>'درآمد ناشی از فروش'!Q14</f>
        <v>1931204984</v>
      </c>
      <c r="R25" s="33"/>
      <c r="S25" s="33">
        <f t="shared" si="1"/>
        <v>112457906357</v>
      </c>
      <c r="U25" s="139">
        <v>1.0778456503288292E-2</v>
      </c>
    </row>
    <row r="26" spans="1:21" ht="21" customHeight="1" x14ac:dyDescent="0.45">
      <c r="A26" s="60" t="s">
        <v>95</v>
      </c>
      <c r="C26" s="33">
        <v>0</v>
      </c>
      <c r="D26" s="33"/>
      <c r="E26" s="33">
        <v>0</v>
      </c>
      <c r="F26" s="33"/>
      <c r="G26" s="33">
        <v>0</v>
      </c>
      <c r="H26" s="33"/>
      <c r="I26" s="33">
        <f t="shared" si="0"/>
        <v>0</v>
      </c>
      <c r="J26" s="33"/>
      <c r="K26" s="133">
        <v>0</v>
      </c>
      <c r="L26" s="33"/>
      <c r="M26" s="33">
        <v>22643324384</v>
      </c>
      <c r="N26" s="33"/>
      <c r="O26" s="33">
        <v>0</v>
      </c>
      <c r="P26" s="33"/>
      <c r="Q26" s="33">
        <f>'درآمد ناشی از فروش'!Q10</f>
        <v>65577651640</v>
      </c>
      <c r="R26" s="33"/>
      <c r="S26" s="33">
        <f t="shared" si="1"/>
        <v>88220976024</v>
      </c>
      <c r="U26" s="139">
        <v>8.4554833319919337E-3</v>
      </c>
    </row>
    <row r="27" spans="1:21" ht="21" customHeight="1" x14ac:dyDescent="0.45">
      <c r="A27" s="60" t="s">
        <v>31</v>
      </c>
      <c r="C27" s="33">
        <v>9928446904</v>
      </c>
      <c r="D27" s="33"/>
      <c r="E27" s="33">
        <v>22229673141</v>
      </c>
      <c r="F27" s="33"/>
      <c r="G27" s="33">
        <v>0</v>
      </c>
      <c r="H27" s="33"/>
      <c r="I27" s="33">
        <f t="shared" si="0"/>
        <v>32158120045</v>
      </c>
      <c r="J27" s="33"/>
      <c r="K27" s="133">
        <v>1.6354231225105608E-2</v>
      </c>
      <c r="L27" s="33"/>
      <c r="M27" s="33">
        <v>81036938217</v>
      </c>
      <c r="N27" s="33"/>
      <c r="O27" s="33">
        <v>5158127000</v>
      </c>
      <c r="P27" s="33"/>
      <c r="Q27" s="33">
        <v>0</v>
      </c>
      <c r="R27" s="33"/>
      <c r="S27" s="33">
        <f t="shared" si="1"/>
        <v>86195065217</v>
      </c>
      <c r="U27" s="139">
        <v>8.2613111993232735E-3</v>
      </c>
    </row>
    <row r="28" spans="1:21" ht="21" customHeight="1" x14ac:dyDescent="0.45">
      <c r="A28" s="60" t="s">
        <v>113</v>
      </c>
      <c r="C28" s="33">
        <v>0</v>
      </c>
      <c r="D28" s="33"/>
      <c r="E28" s="33">
        <v>0</v>
      </c>
      <c r="F28" s="33"/>
      <c r="G28" s="33">
        <v>0</v>
      </c>
      <c r="H28" s="33"/>
      <c r="I28" s="33">
        <f t="shared" si="0"/>
        <v>0</v>
      </c>
      <c r="J28" s="33"/>
      <c r="K28" s="133">
        <v>0</v>
      </c>
      <c r="L28" s="33"/>
      <c r="M28" s="33">
        <v>46415055412</v>
      </c>
      <c r="N28" s="33"/>
      <c r="O28" s="33">
        <v>0</v>
      </c>
      <c r="P28" s="33"/>
      <c r="Q28" s="33">
        <f>'درآمد ناشی از فروش'!Q12</f>
        <v>16675010928</v>
      </c>
      <c r="R28" s="33"/>
      <c r="S28" s="33">
        <f t="shared" si="1"/>
        <v>63090066340</v>
      </c>
      <c r="U28" s="139">
        <v>6.04682727843559E-3</v>
      </c>
    </row>
    <row r="29" spans="1:21" ht="21" customHeight="1" x14ac:dyDescent="0.45">
      <c r="A29" s="60" t="s">
        <v>112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f t="shared" si="0"/>
        <v>0</v>
      </c>
      <c r="J29" s="33"/>
      <c r="K29" s="133">
        <v>0</v>
      </c>
      <c r="L29" s="33"/>
      <c r="M29" s="33">
        <v>11290528897</v>
      </c>
      <c r="N29" s="33"/>
      <c r="O29" s="33">
        <v>0</v>
      </c>
      <c r="P29" s="33"/>
      <c r="Q29" s="33">
        <f>'درآمد ناشی از فروش'!Q11</f>
        <v>38714798700</v>
      </c>
      <c r="R29" s="33"/>
      <c r="S29" s="33">
        <f t="shared" si="1"/>
        <v>50005327597</v>
      </c>
      <c r="U29" s="139">
        <v>4.7927288164688209E-3</v>
      </c>
    </row>
    <row r="30" spans="1:21" ht="21" customHeight="1" x14ac:dyDescent="0.45">
      <c r="A30" s="37" t="s">
        <v>28</v>
      </c>
      <c r="C30" s="33">
        <v>0</v>
      </c>
      <c r="D30" s="33"/>
      <c r="E30" s="33">
        <v>0</v>
      </c>
      <c r="F30" s="33"/>
      <c r="G30" s="33">
        <v>0</v>
      </c>
      <c r="H30" s="33"/>
      <c r="I30" s="33">
        <f t="shared" si="0"/>
        <v>0</v>
      </c>
      <c r="J30" s="33"/>
      <c r="K30" s="133">
        <v>0</v>
      </c>
      <c r="L30" s="33"/>
      <c r="M30" s="33">
        <v>0</v>
      </c>
      <c r="N30" s="33"/>
      <c r="O30" s="33">
        <v>0</v>
      </c>
      <c r="P30" s="33"/>
      <c r="Q30" s="33">
        <f>'درآمد ناشی از فروش'!Q13</f>
        <v>6467979319</v>
      </c>
      <c r="R30" s="33"/>
      <c r="S30" s="33">
        <f t="shared" si="1"/>
        <v>6467979319</v>
      </c>
      <c r="U30" s="139">
        <v>6.1991936371906574E-4</v>
      </c>
    </row>
    <row r="31" spans="1:21" ht="21" customHeight="1" x14ac:dyDescent="0.45">
      <c r="A31" s="60" t="s">
        <v>188</v>
      </c>
      <c r="C31" s="33">
        <v>1814233793</v>
      </c>
      <c r="D31" s="33"/>
      <c r="E31" s="33">
        <v>-543750076</v>
      </c>
      <c r="F31" s="33"/>
      <c r="G31" s="33">
        <v>0</v>
      </c>
      <c r="H31" s="33"/>
      <c r="I31" s="33">
        <f t="shared" si="0"/>
        <v>1270483717</v>
      </c>
      <c r="J31" s="33"/>
      <c r="K31" s="133">
        <v>6.4611315731375298E-4</v>
      </c>
      <c r="L31" s="33"/>
      <c r="M31" s="33">
        <v>1814233793</v>
      </c>
      <c r="N31" s="33"/>
      <c r="O31" s="33">
        <v>-543750076</v>
      </c>
      <c r="P31" s="33"/>
      <c r="Q31" s="33">
        <v>0</v>
      </c>
      <c r="R31" s="33"/>
      <c r="S31" s="33">
        <f t="shared" si="1"/>
        <v>1270483717</v>
      </c>
      <c r="U31" s="139">
        <v>1.2176870373479214E-4</v>
      </c>
    </row>
    <row r="32" spans="1:21" ht="21" customHeight="1" x14ac:dyDescent="0.45">
      <c r="A32" s="85" t="s">
        <v>189</v>
      </c>
      <c r="C32" s="33">
        <v>81542692187</v>
      </c>
      <c r="D32" s="33"/>
      <c r="E32" s="33">
        <v>-402532341885</v>
      </c>
      <c r="F32" s="33"/>
      <c r="G32" s="33">
        <v>-46565204198</v>
      </c>
      <c r="H32" s="33"/>
      <c r="I32" s="33">
        <f t="shared" si="0"/>
        <v>-367554853896</v>
      </c>
      <c r="J32" s="33"/>
      <c r="K32" s="133">
        <v>-0.1869225271910665</v>
      </c>
      <c r="L32" s="33"/>
      <c r="M32" s="33">
        <v>81542692187</v>
      </c>
      <c r="N32" s="33"/>
      <c r="O32" s="33">
        <v>-402532341885</v>
      </c>
      <c r="P32" s="33"/>
      <c r="Q32" s="33">
        <f>'درآمد ناشی از فروش'!Q20</f>
        <v>-46530126000</v>
      </c>
      <c r="R32" s="33"/>
      <c r="S32" s="33">
        <f t="shared" si="1"/>
        <v>-367519775698</v>
      </c>
      <c r="U32" s="139">
        <v>-3.5224699132170793E-2</v>
      </c>
    </row>
    <row r="33" spans="1:21" ht="21" customHeight="1" x14ac:dyDescent="0.45">
      <c r="A33" s="122" t="s">
        <v>159</v>
      </c>
      <c r="C33" s="81">
        <f>SUM(C10:C32)</f>
        <v>899140862037</v>
      </c>
      <c r="D33" s="33"/>
      <c r="E33" s="81">
        <f>SUM(E10:E32)</f>
        <v>56834872665</v>
      </c>
      <c r="F33" s="33"/>
      <c r="G33" s="81">
        <f>SUM(G10:G32)</f>
        <v>-46565204198</v>
      </c>
      <c r="H33" s="33"/>
      <c r="I33" s="81">
        <f>SUM(I10:I32)</f>
        <v>909410530504</v>
      </c>
      <c r="J33" s="33"/>
      <c r="K33" s="108">
        <v>0.46248692627543098</v>
      </c>
      <c r="L33" s="33"/>
      <c r="M33" s="81">
        <f>SUM(M10:M32)</f>
        <v>4977806169622</v>
      </c>
      <c r="N33" s="33"/>
      <c r="O33" s="81">
        <f>SUM(O10:O32)</f>
        <v>191278746460</v>
      </c>
      <c r="P33" s="33"/>
      <c r="Q33" s="81">
        <f>SUM(Q10:Q32)</f>
        <v>159615765751</v>
      </c>
      <c r="R33" s="33"/>
      <c r="S33" s="81">
        <f>SUM(S10:S32)</f>
        <v>5328700681833</v>
      </c>
      <c r="U33" s="108">
        <v>0.5107259274047885</v>
      </c>
    </row>
    <row r="38" spans="1:21" ht="21" customHeight="1" x14ac:dyDescent="0.45">
      <c r="Q38" s="153"/>
    </row>
    <row r="39" spans="1:21" ht="21" customHeight="1" x14ac:dyDescent="0.45">
      <c r="E39" s="140"/>
      <c r="Q39" s="140"/>
    </row>
  </sheetData>
  <sortState ref="A10:U32">
    <sortCondition descending="1" ref="S10:S32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45" zoomScaleNormal="85" zoomScaleSheetLayoutView="145" workbookViewId="0">
      <selection activeCell="E9" sqref="E9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14.28515625" style="5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13" ht="2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</row>
    <row r="5" spans="1:13" ht="21" x14ac:dyDescent="0.45">
      <c r="A5" s="178" t="s">
        <v>158</v>
      </c>
      <c r="B5" s="178"/>
      <c r="C5" s="178"/>
      <c r="D5" s="178"/>
      <c r="E5" s="178"/>
      <c r="F5" s="178"/>
      <c r="G5" s="178"/>
      <c r="H5" s="178"/>
      <c r="I5" s="178"/>
    </row>
    <row r="6" spans="1:13" ht="21" x14ac:dyDescent="0.45">
      <c r="C6" s="167" t="s">
        <v>59</v>
      </c>
      <c r="D6" s="167"/>
      <c r="E6" s="167"/>
      <c r="G6" s="167" t="s">
        <v>187</v>
      </c>
      <c r="H6" s="167"/>
      <c r="I6" s="167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57" t="s">
        <v>134</v>
      </c>
      <c r="C9" s="32">
        <v>733700779792</v>
      </c>
      <c r="D9" s="32"/>
      <c r="E9" s="89">
        <v>0.37312853444069111</v>
      </c>
      <c r="F9" s="32"/>
      <c r="G9" s="32">
        <v>4088276272183</v>
      </c>
      <c r="H9" s="32"/>
      <c r="I9" s="89">
        <v>0.39185380826517341</v>
      </c>
      <c r="K9" s="13"/>
      <c r="L9" s="13"/>
      <c r="M9" s="13"/>
    </row>
    <row r="10" spans="1:13" s="45" customFormat="1" ht="21" x14ac:dyDescent="0.55000000000000004">
      <c r="A10" s="35" t="s">
        <v>159</v>
      </c>
      <c r="C10" s="84">
        <v>733700779792</v>
      </c>
      <c r="D10" s="58"/>
      <c r="E10" s="156">
        <v>0.37312853444069111</v>
      </c>
      <c r="F10" s="58"/>
      <c r="G10" s="84">
        <v>4088276272183</v>
      </c>
      <c r="H10" s="58"/>
      <c r="I10" s="156">
        <v>0.39185380826517341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10"/>
  <sheetViews>
    <sheetView rightToLeft="1" view="pageBreakPreview" zoomScale="160" zoomScaleNormal="100" zoomScaleSheetLayoutView="160" workbookViewId="0">
      <selection activeCell="J16" sqref="J16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66" t="s">
        <v>0</v>
      </c>
      <c r="B1" s="166"/>
      <c r="C1" s="166"/>
      <c r="D1" s="166"/>
      <c r="E1" s="166"/>
    </row>
    <row r="2" spans="1:5" ht="21.75" customHeight="1" x14ac:dyDescent="0.45">
      <c r="A2" s="166" t="s">
        <v>49</v>
      </c>
      <c r="B2" s="166"/>
      <c r="C2" s="166"/>
      <c r="D2" s="166"/>
      <c r="E2" s="166"/>
    </row>
    <row r="3" spans="1:5" ht="21.75" customHeight="1" x14ac:dyDescent="0.45">
      <c r="A3" s="166" t="s">
        <v>185</v>
      </c>
      <c r="B3" s="166"/>
      <c r="C3" s="166"/>
      <c r="D3" s="166"/>
      <c r="E3" s="166"/>
    </row>
    <row r="5" spans="1:5" ht="21.75" customHeight="1" x14ac:dyDescent="0.45">
      <c r="A5" s="178" t="s">
        <v>138</v>
      </c>
      <c r="B5" s="178"/>
      <c r="C5" s="178"/>
      <c r="D5" s="178"/>
      <c r="E5" s="178"/>
    </row>
    <row r="6" spans="1:5" ht="21.75" customHeight="1" x14ac:dyDescent="0.45">
      <c r="A6" s="27"/>
      <c r="C6" s="28" t="s">
        <v>59</v>
      </c>
      <c r="E6" s="29" t="s">
        <v>186</v>
      </c>
    </row>
    <row r="7" spans="1:5" ht="21.75" customHeight="1" x14ac:dyDescent="0.45">
      <c r="A7" s="20"/>
      <c r="C7" s="20" t="s">
        <v>145</v>
      </c>
      <c r="E7" s="20" t="s">
        <v>145</v>
      </c>
    </row>
    <row r="8" spans="1:5" ht="21.75" customHeight="1" x14ac:dyDescent="0.45">
      <c r="A8" s="158" t="s">
        <v>102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159" t="s">
        <v>57</v>
      </c>
      <c r="B9" s="27"/>
      <c r="C9" s="2">
        <v>0</v>
      </c>
      <c r="D9" s="27"/>
      <c r="E9" s="2">
        <v>150773750</v>
      </c>
    </row>
    <row r="10" spans="1:5" ht="21.75" customHeight="1" x14ac:dyDescent="0.45">
      <c r="A10" s="35" t="s">
        <v>159</v>
      </c>
      <c r="C10" s="83">
        <v>0</v>
      </c>
      <c r="E10" s="83">
        <v>880890505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7"/>
  <sheetViews>
    <sheetView rightToLeft="1" view="pageBreakPreview" zoomScaleNormal="100" zoomScaleSheetLayoutView="100" workbookViewId="0">
      <selection activeCell="L26" sqref="L26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92" t="s">
        <v>0</v>
      </c>
      <c r="B1" s="192"/>
      <c r="C1" s="192"/>
      <c r="D1" s="192"/>
      <c r="E1" s="192"/>
      <c r="F1" s="192"/>
      <c r="G1" s="192"/>
      <c r="H1" s="192"/>
    </row>
    <row r="2" spans="1:10" ht="21" x14ac:dyDescent="0.45">
      <c r="A2" s="192" t="s">
        <v>49</v>
      </c>
      <c r="B2" s="192"/>
      <c r="C2" s="192"/>
      <c r="D2" s="192"/>
      <c r="E2" s="192"/>
      <c r="F2" s="192"/>
      <c r="G2" s="192"/>
      <c r="H2" s="192"/>
    </row>
    <row r="3" spans="1:10" ht="21" x14ac:dyDescent="0.45">
      <c r="A3" s="192" t="s">
        <v>185</v>
      </c>
      <c r="B3" s="192"/>
      <c r="C3" s="192"/>
      <c r="D3" s="192"/>
      <c r="E3" s="192"/>
      <c r="F3" s="192"/>
      <c r="G3" s="192"/>
      <c r="H3" s="192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193" t="s">
        <v>67</v>
      </c>
      <c r="B5" s="193"/>
      <c r="C5" s="193"/>
      <c r="D5" s="193"/>
      <c r="E5" s="193"/>
      <c r="F5" s="193"/>
      <c r="G5" s="193"/>
      <c r="H5" s="193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v>500000000000</v>
      </c>
      <c r="F8" s="4">
        <v>2715574410</v>
      </c>
      <c r="G8" s="95">
        <v>0.23</v>
      </c>
      <c r="H8" s="163">
        <v>0.4002</v>
      </c>
      <c r="I8" s="99">
        <v>90519147</v>
      </c>
      <c r="J8" s="99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9384842209</v>
      </c>
      <c r="G9" s="95">
        <v>0.23</v>
      </c>
      <c r="H9" s="163">
        <v>0.35499999999999998</v>
      </c>
      <c r="I9" s="99">
        <v>352308257</v>
      </c>
      <c r="J9" s="99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12032876700</v>
      </c>
      <c r="G10" s="95">
        <v>0.23</v>
      </c>
      <c r="H10" s="163">
        <v>0.36</v>
      </c>
      <c r="I10" s="99">
        <v>371506849</v>
      </c>
      <c r="J10" s="99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23138630130</v>
      </c>
      <c r="G11" s="95">
        <v>0.23</v>
      </c>
      <c r="H11" s="163">
        <v>0.35199999999999998</v>
      </c>
      <c r="I11" s="99">
        <v>771287671</v>
      </c>
      <c r="J11" s="99"/>
    </row>
    <row r="12" spans="1:10" ht="37.5" x14ac:dyDescent="0.45">
      <c r="A12" s="4" t="s">
        <v>89</v>
      </c>
      <c r="B12" s="4" t="s">
        <v>71</v>
      </c>
      <c r="C12" s="4" t="s">
        <v>161</v>
      </c>
      <c r="D12" s="25">
        <v>2000000</v>
      </c>
      <c r="E12" s="4">
        <v>2000000000000</v>
      </c>
      <c r="F12" s="4">
        <v>13687561620</v>
      </c>
      <c r="G12" s="95">
        <v>0.23</v>
      </c>
      <c r="H12" s="163">
        <v>0.35200570225715633</v>
      </c>
      <c r="I12" s="99">
        <v>456252054</v>
      </c>
      <c r="J12" s="99"/>
    </row>
    <row r="13" spans="1:10" ht="37.5" customHeight="1" x14ac:dyDescent="0.45">
      <c r="A13" s="4" t="s">
        <v>196</v>
      </c>
      <c r="B13" s="4" t="s">
        <v>197</v>
      </c>
      <c r="C13" s="4" t="s">
        <v>175</v>
      </c>
      <c r="D13" s="25">
        <v>3200000</v>
      </c>
      <c r="E13" s="4">
        <v>3200000000000</v>
      </c>
      <c r="F13" s="4">
        <v>11115207360</v>
      </c>
      <c r="G13" s="95">
        <v>0.23</v>
      </c>
      <c r="H13" s="163">
        <v>0.37</v>
      </c>
      <c r="I13" s="99">
        <v>370506912</v>
      </c>
      <c r="J13" s="99"/>
    </row>
    <row r="14" spans="1:10" ht="37.5" customHeight="1" x14ac:dyDescent="0.45">
      <c r="A14" s="4" t="s">
        <v>89</v>
      </c>
      <c r="B14" s="4" t="s">
        <v>71</v>
      </c>
      <c r="C14" s="164" t="s">
        <v>195</v>
      </c>
      <c r="D14" s="25">
        <v>4961300</v>
      </c>
      <c r="E14" s="4">
        <v>4621280708198</v>
      </c>
      <c r="F14" s="4">
        <v>16198355550</v>
      </c>
      <c r="G14" s="95">
        <v>0.23</v>
      </c>
      <c r="H14" s="163">
        <v>0.3755</v>
      </c>
      <c r="I14" s="99">
        <v>647934222</v>
      </c>
      <c r="J14" s="99"/>
    </row>
    <row r="15" spans="1:10" ht="44.25" customHeight="1" x14ac:dyDescent="0.45">
      <c r="A15" s="4" t="s">
        <v>89</v>
      </c>
      <c r="B15" s="4" t="s">
        <v>71</v>
      </c>
      <c r="C15" s="4" t="s">
        <v>183</v>
      </c>
      <c r="D15" s="25">
        <v>5000000</v>
      </c>
      <c r="E15" s="4">
        <v>5000000000000</v>
      </c>
      <c r="F15" s="52">
        <v>39945205470</v>
      </c>
      <c r="G15" s="95">
        <v>0.23</v>
      </c>
      <c r="H15" s="163">
        <v>0.37</v>
      </c>
      <c r="I15" s="99">
        <v>1331506849</v>
      </c>
      <c r="J15" s="99">
        <v>39945205470</v>
      </c>
    </row>
    <row r="16" spans="1:10" ht="34.5" customHeight="1" x14ac:dyDescent="0.45">
      <c r="A16" s="4" t="s">
        <v>89</v>
      </c>
      <c r="B16" s="4" t="s">
        <v>71</v>
      </c>
      <c r="C16" s="146" t="s">
        <v>184</v>
      </c>
      <c r="D16" s="25">
        <v>5000000</v>
      </c>
      <c r="E16" s="4">
        <v>5000000000000</v>
      </c>
      <c r="F16" s="4">
        <v>39945205470</v>
      </c>
      <c r="G16" s="95">
        <v>0.23</v>
      </c>
      <c r="H16" s="163">
        <v>0.37</v>
      </c>
      <c r="I16" s="99">
        <v>1331506849</v>
      </c>
      <c r="J16" s="99"/>
    </row>
    <row r="17" spans="9:10" x14ac:dyDescent="0.45">
      <c r="I17" s="147"/>
      <c r="J17" s="13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0"/>
  <sheetViews>
    <sheetView rightToLeft="1" view="pageBreakPreview" zoomScale="85" zoomScaleNormal="100" zoomScaleSheetLayoutView="85" workbookViewId="0">
      <selection sqref="A1:S1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21" customHeight="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ht="21" customHeight="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5" spans="1:19" ht="21" customHeight="1" x14ac:dyDescent="0.45">
      <c r="A5" s="194" t="s">
        <v>61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19" ht="21" customHeight="1" x14ac:dyDescent="0.45">
      <c r="A6" s="167" t="s">
        <v>50</v>
      </c>
      <c r="I6" s="167" t="s">
        <v>59</v>
      </c>
      <c r="J6" s="167"/>
      <c r="K6" s="167"/>
      <c r="L6" s="167"/>
      <c r="M6" s="167"/>
      <c r="O6" s="167" t="s">
        <v>187</v>
      </c>
      <c r="P6" s="167"/>
      <c r="Q6" s="167"/>
      <c r="R6" s="167"/>
      <c r="S6" s="167"/>
    </row>
    <row r="7" spans="1:19" ht="63" x14ac:dyDescent="0.45">
      <c r="A7" s="167"/>
      <c r="C7" s="120" t="s">
        <v>169</v>
      </c>
      <c r="D7" s="6"/>
      <c r="E7" s="120" t="s">
        <v>170</v>
      </c>
      <c r="G7" s="120" t="s">
        <v>171</v>
      </c>
      <c r="I7" s="8" t="s">
        <v>172</v>
      </c>
      <c r="J7" s="53"/>
      <c r="K7" s="8" t="s">
        <v>74</v>
      </c>
      <c r="L7" s="53"/>
      <c r="M7" s="8" t="s">
        <v>173</v>
      </c>
      <c r="O7" s="8" t="s">
        <v>172</v>
      </c>
      <c r="P7" s="53"/>
      <c r="Q7" s="8" t="s">
        <v>74</v>
      </c>
      <c r="R7" s="53"/>
      <c r="S7" s="8" t="s">
        <v>173</v>
      </c>
    </row>
    <row r="8" spans="1:19" ht="21" customHeight="1" x14ac:dyDescent="0.45">
      <c r="A8" s="118"/>
      <c r="C8" s="121"/>
      <c r="D8" s="6"/>
      <c r="E8" s="121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168</v>
      </c>
      <c r="D9" s="23"/>
      <c r="E9" s="54">
        <v>459654776</v>
      </c>
      <c r="F9" s="54"/>
      <c r="G9" s="54">
        <v>34</v>
      </c>
      <c r="I9" s="14">
        <v>221902307</v>
      </c>
      <c r="J9" s="14"/>
      <c r="K9" s="14">
        <v>0</v>
      </c>
      <c r="L9" s="14"/>
      <c r="M9" s="14">
        <v>221902307</v>
      </c>
      <c r="N9" s="14"/>
      <c r="O9" s="14">
        <v>15850164691</v>
      </c>
      <c r="P9" s="14"/>
      <c r="Q9" s="14">
        <v>0</v>
      </c>
      <c r="R9" s="14"/>
      <c r="S9" s="14">
        <v>15850164691</v>
      </c>
    </row>
    <row r="10" spans="1:19" ht="21" customHeight="1" x14ac:dyDescent="0.45">
      <c r="A10" s="100" t="s">
        <v>159</v>
      </c>
      <c r="C10" s="1"/>
      <c r="D10" s="1"/>
      <c r="E10" s="14"/>
      <c r="G10" s="118"/>
      <c r="I10" s="36">
        <v>221902307</v>
      </c>
      <c r="J10" s="32"/>
      <c r="K10" s="36">
        <v>0</v>
      </c>
      <c r="L10" s="32"/>
      <c r="M10" s="36">
        <v>221902307</v>
      </c>
      <c r="N10" s="32"/>
      <c r="O10" s="36">
        <v>15850164691</v>
      </c>
      <c r="P10" s="32"/>
      <c r="Q10" s="36">
        <v>0</v>
      </c>
      <c r="R10" s="32"/>
      <c r="S10" s="36">
        <v>15850164691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2"/>
  <sheetViews>
    <sheetView rightToLeft="1" view="pageBreakPreview" topLeftCell="A10" zoomScaleNormal="100" zoomScaleSheetLayoutView="100" workbookViewId="0">
      <selection activeCell="S32" sqref="S32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21" customHeight="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ht="21" customHeight="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5" spans="1:19" ht="21" customHeight="1" x14ac:dyDescent="0.45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19" ht="21" customHeight="1" x14ac:dyDescent="0.45">
      <c r="A6" s="167" t="s">
        <v>50</v>
      </c>
      <c r="I6" s="167" t="s">
        <v>59</v>
      </c>
      <c r="J6" s="167"/>
      <c r="K6" s="167"/>
      <c r="L6" s="167"/>
      <c r="M6" s="167"/>
      <c r="O6" s="167" t="s">
        <v>187</v>
      </c>
      <c r="P6" s="167"/>
      <c r="Q6" s="167"/>
      <c r="R6" s="167"/>
      <c r="S6" s="167"/>
    </row>
    <row r="7" spans="1:19" ht="42" x14ac:dyDescent="0.45">
      <c r="A7" s="167"/>
      <c r="C7" s="21" t="s">
        <v>76</v>
      </c>
      <c r="D7" s="6"/>
      <c r="E7" s="21" t="s">
        <v>25</v>
      </c>
      <c r="G7" s="21" t="s">
        <v>146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180</v>
      </c>
      <c r="E9" s="52" t="s">
        <v>198</v>
      </c>
      <c r="G9" s="98" t="s">
        <v>198</v>
      </c>
      <c r="I9" s="14">
        <v>733700779792</v>
      </c>
      <c r="J9" s="14"/>
      <c r="K9" s="14">
        <v>-195714411</v>
      </c>
      <c r="M9" s="14">
        <v>733505065381</v>
      </c>
      <c r="N9" s="14"/>
      <c r="O9" s="14">
        <v>4088276272183</v>
      </c>
      <c r="P9" s="14"/>
      <c r="Q9" s="14">
        <v>-1930233485</v>
      </c>
      <c r="R9" s="14"/>
      <c r="S9" s="14">
        <v>4086346038698</v>
      </c>
    </row>
    <row r="10" spans="1:19" ht="21" customHeight="1" x14ac:dyDescent="0.45">
      <c r="A10" s="17" t="s">
        <v>121</v>
      </c>
      <c r="C10" s="23"/>
      <c r="D10" s="23"/>
      <c r="E10" s="54" t="s">
        <v>124</v>
      </c>
      <c r="F10" s="54"/>
      <c r="G10" s="98">
        <v>0.23</v>
      </c>
      <c r="I10" s="14">
        <v>77855630130</v>
      </c>
      <c r="K10" s="14">
        <v>0</v>
      </c>
      <c r="M10" s="14">
        <v>77855630130</v>
      </c>
      <c r="O10" s="14">
        <v>582078287620</v>
      </c>
      <c r="Q10" s="14">
        <v>0</v>
      </c>
      <c r="S10" s="14">
        <v>582078287620</v>
      </c>
    </row>
    <row r="11" spans="1:19" ht="21" customHeight="1" x14ac:dyDescent="0.45">
      <c r="A11" s="17" t="s">
        <v>96</v>
      </c>
      <c r="C11" s="6"/>
      <c r="D11" s="23"/>
      <c r="E11" s="54" t="s">
        <v>101</v>
      </c>
      <c r="F11" s="54"/>
      <c r="G11" s="98">
        <v>0.23</v>
      </c>
      <c r="I11" s="14">
        <v>61537565477</v>
      </c>
      <c r="J11" s="14"/>
      <c r="K11" s="14">
        <v>0</v>
      </c>
      <c r="L11" s="14"/>
      <c r="M11" s="14">
        <v>61537565477</v>
      </c>
      <c r="N11" s="14"/>
      <c r="O11" s="14">
        <v>546573151454</v>
      </c>
      <c r="P11" s="14"/>
      <c r="Q11" s="14">
        <v>0</v>
      </c>
      <c r="R11" s="14"/>
      <c r="S11" s="14">
        <v>546573151454</v>
      </c>
    </row>
    <row r="12" spans="1:19" ht="21" customHeight="1" x14ac:dyDescent="0.45">
      <c r="A12" s="17" t="s">
        <v>104</v>
      </c>
      <c r="C12" s="23"/>
      <c r="D12" s="23"/>
      <c r="E12" s="54" t="s">
        <v>107</v>
      </c>
      <c r="F12" s="54"/>
      <c r="G12" s="98">
        <v>0.18</v>
      </c>
      <c r="I12" s="14">
        <v>61853595020</v>
      </c>
      <c r="J12" s="14"/>
      <c r="K12" s="14">
        <v>0</v>
      </c>
      <c r="L12" s="14"/>
      <c r="M12" s="14">
        <v>61853595020</v>
      </c>
      <c r="N12" s="14"/>
      <c r="O12" s="14">
        <v>520333714168</v>
      </c>
      <c r="P12" s="14"/>
      <c r="Q12" s="14">
        <v>0</v>
      </c>
      <c r="R12" s="14"/>
      <c r="S12" s="14">
        <v>520333714168</v>
      </c>
    </row>
    <row r="13" spans="1:19" ht="21" customHeight="1" x14ac:dyDescent="0.45">
      <c r="A13" s="17" t="s">
        <v>91</v>
      </c>
      <c r="C13" s="23"/>
      <c r="D13" s="6"/>
      <c r="E13" s="52" t="s">
        <v>93</v>
      </c>
      <c r="G13" s="98">
        <v>0.23</v>
      </c>
      <c r="I13" s="14">
        <v>39791198550</v>
      </c>
      <c r="K13" s="14">
        <v>0</v>
      </c>
      <c r="M13" s="14">
        <v>39791198550</v>
      </c>
      <c r="O13" s="14">
        <v>324181164160</v>
      </c>
      <c r="Q13" s="14">
        <v>0</v>
      </c>
      <c r="S13" s="14">
        <v>324181164160</v>
      </c>
    </row>
    <row r="14" spans="1:19" ht="21" customHeight="1" x14ac:dyDescent="0.45">
      <c r="A14" s="1" t="s">
        <v>114</v>
      </c>
      <c r="C14" s="23"/>
      <c r="D14" s="6"/>
      <c r="E14" s="52" t="s">
        <v>118</v>
      </c>
      <c r="G14" s="98">
        <v>0.18</v>
      </c>
      <c r="I14" s="14">
        <v>38023155855</v>
      </c>
      <c r="K14" s="14">
        <v>0</v>
      </c>
      <c r="M14" s="14">
        <v>38023155855</v>
      </c>
      <c r="O14" s="14">
        <v>320606387932</v>
      </c>
      <c r="Q14" s="14">
        <v>0</v>
      </c>
      <c r="S14" s="14">
        <v>320606387932</v>
      </c>
    </row>
    <row r="15" spans="1:19" ht="21" customHeight="1" x14ac:dyDescent="0.45">
      <c r="A15" s="17" t="s">
        <v>94</v>
      </c>
      <c r="C15" s="23"/>
      <c r="D15" s="6"/>
      <c r="E15" s="52" t="s">
        <v>98</v>
      </c>
      <c r="G15" s="98">
        <v>0.23</v>
      </c>
      <c r="I15" s="14">
        <v>38062964605</v>
      </c>
      <c r="K15" s="14">
        <v>0</v>
      </c>
      <c r="M15" s="14">
        <v>38062964605</v>
      </c>
      <c r="O15" s="14">
        <v>315151417020</v>
      </c>
      <c r="Q15" s="14">
        <v>0</v>
      </c>
      <c r="S15" s="14">
        <v>315151417020</v>
      </c>
    </row>
    <row r="16" spans="1:19" ht="21" customHeight="1" x14ac:dyDescent="0.45">
      <c r="A16" s="17" t="s">
        <v>122</v>
      </c>
      <c r="C16" s="23"/>
      <c r="D16" s="6"/>
      <c r="E16" s="52" t="s">
        <v>167</v>
      </c>
      <c r="G16" s="98">
        <v>0.23</v>
      </c>
      <c r="I16" s="14">
        <v>47552028750</v>
      </c>
      <c r="K16" s="14">
        <v>0</v>
      </c>
      <c r="M16" s="14">
        <v>47552028750</v>
      </c>
      <c r="O16" s="14">
        <v>299973607829</v>
      </c>
      <c r="Q16" s="14">
        <v>0</v>
      </c>
      <c r="S16" s="14">
        <v>299973607829</v>
      </c>
    </row>
    <row r="17" spans="1:19" ht="21" customHeight="1" x14ac:dyDescent="0.45">
      <c r="A17" s="17" t="s">
        <v>177</v>
      </c>
      <c r="C17" s="6"/>
      <c r="D17" s="6"/>
      <c r="E17" s="52" t="s">
        <v>179</v>
      </c>
      <c r="G17" s="98">
        <v>0.23</v>
      </c>
      <c r="I17" s="14">
        <v>134465753400</v>
      </c>
      <c r="K17" s="14">
        <v>0</v>
      </c>
      <c r="M17" s="14">
        <v>134465753400</v>
      </c>
      <c r="O17" s="14">
        <v>297156164329</v>
      </c>
      <c r="Q17" s="14">
        <v>0</v>
      </c>
      <c r="S17" s="14">
        <v>297156164329</v>
      </c>
    </row>
    <row r="18" spans="1:19" ht="21" customHeight="1" x14ac:dyDescent="0.45">
      <c r="A18" s="1" t="s">
        <v>176</v>
      </c>
      <c r="C18" s="23"/>
      <c r="D18" s="6"/>
      <c r="E18" s="52" t="s">
        <v>179</v>
      </c>
      <c r="G18" s="98">
        <v>0.23</v>
      </c>
      <c r="I18" s="14">
        <v>134465753400</v>
      </c>
      <c r="K18" s="14">
        <v>0</v>
      </c>
      <c r="M18" s="14">
        <v>134465753400</v>
      </c>
      <c r="O18" s="14">
        <v>295824657480</v>
      </c>
      <c r="Q18" s="14">
        <v>0</v>
      </c>
      <c r="S18" s="14">
        <v>295824657480</v>
      </c>
    </row>
    <row r="19" spans="1:19" ht="21" customHeight="1" x14ac:dyDescent="0.45">
      <c r="A19" s="17" t="s">
        <v>127</v>
      </c>
      <c r="C19" s="23"/>
      <c r="D19" s="23"/>
      <c r="E19" s="54" t="s">
        <v>129</v>
      </c>
      <c r="F19" s="54"/>
      <c r="G19" s="98">
        <v>0.23</v>
      </c>
      <c r="I19" s="14">
        <v>51639119620</v>
      </c>
      <c r="K19" s="14">
        <v>0</v>
      </c>
      <c r="M19" s="14">
        <v>51639119620</v>
      </c>
      <c r="O19" s="14">
        <v>268067568272</v>
      </c>
      <c r="Q19" s="14">
        <v>0</v>
      </c>
      <c r="S19" s="14">
        <v>268067568272</v>
      </c>
    </row>
    <row r="20" spans="1:19" ht="21" customHeight="1" x14ac:dyDescent="0.45">
      <c r="A20" s="17" t="s">
        <v>103</v>
      </c>
      <c r="C20" s="23"/>
      <c r="D20" s="23"/>
      <c r="E20" s="54" t="s">
        <v>107</v>
      </c>
      <c r="F20" s="54"/>
      <c r="G20" s="98">
        <v>0.18</v>
      </c>
      <c r="I20" s="14">
        <v>28537195584</v>
      </c>
      <c r="K20" s="14">
        <v>0</v>
      </c>
      <c r="M20" s="14">
        <v>28537195584</v>
      </c>
      <c r="O20" s="14">
        <v>240064703828</v>
      </c>
      <c r="Q20" s="14">
        <v>0</v>
      </c>
      <c r="S20" s="14">
        <v>240064703828</v>
      </c>
    </row>
    <row r="21" spans="1:19" ht="21" customHeight="1" x14ac:dyDescent="0.45">
      <c r="A21" s="17" t="s">
        <v>175</v>
      </c>
      <c r="C21" s="23"/>
      <c r="D21" s="6"/>
      <c r="E21" s="54" t="s">
        <v>178</v>
      </c>
      <c r="G21" s="98">
        <v>0.23</v>
      </c>
      <c r="I21" s="14">
        <v>70532181440</v>
      </c>
      <c r="K21" s="14">
        <v>0</v>
      </c>
      <c r="M21" s="14">
        <v>70532181440</v>
      </c>
      <c r="O21" s="14">
        <v>194265239007</v>
      </c>
      <c r="Q21" s="14">
        <v>0</v>
      </c>
      <c r="S21" s="14">
        <v>194265239007</v>
      </c>
    </row>
    <row r="22" spans="1:19" ht="21" customHeight="1" x14ac:dyDescent="0.45">
      <c r="A22" s="17" t="s">
        <v>29</v>
      </c>
      <c r="C22" s="23"/>
      <c r="D22" s="6"/>
      <c r="E22" s="52" t="s">
        <v>30</v>
      </c>
      <c r="G22" s="98">
        <v>0.23</v>
      </c>
      <c r="I22" s="14">
        <v>0</v>
      </c>
      <c r="K22" s="14">
        <v>0</v>
      </c>
      <c r="M22" s="14">
        <v>0</v>
      </c>
      <c r="O22" s="14">
        <v>174365525181</v>
      </c>
      <c r="Q22" s="14">
        <v>0</v>
      </c>
      <c r="S22" s="14">
        <v>174365525181</v>
      </c>
    </row>
    <row r="23" spans="1:19" ht="23.25" customHeight="1" x14ac:dyDescent="0.45">
      <c r="A23" s="17" t="s">
        <v>34</v>
      </c>
      <c r="C23" s="23"/>
      <c r="D23" s="6"/>
      <c r="E23" s="54" t="s">
        <v>166</v>
      </c>
      <c r="F23" s="54"/>
      <c r="G23" s="98">
        <v>0.20499999999999999</v>
      </c>
      <c r="I23" s="14">
        <v>0</v>
      </c>
      <c r="J23" s="14"/>
      <c r="K23" s="14">
        <v>0</v>
      </c>
      <c r="L23" s="14"/>
      <c r="M23" s="14">
        <v>0</v>
      </c>
      <c r="N23" s="14"/>
      <c r="O23" s="14">
        <v>156899942683</v>
      </c>
      <c r="P23" s="14"/>
      <c r="Q23" s="14">
        <v>0</v>
      </c>
      <c r="R23" s="14"/>
      <c r="S23" s="14">
        <v>156899942683</v>
      </c>
    </row>
    <row r="24" spans="1:19" ht="23.25" customHeight="1" x14ac:dyDescent="0.45">
      <c r="A24" s="17" t="s">
        <v>35</v>
      </c>
      <c r="C24" s="23"/>
      <c r="D24" s="6"/>
      <c r="E24" s="52" t="s">
        <v>37</v>
      </c>
      <c r="G24" s="98">
        <v>0.23</v>
      </c>
      <c r="I24" s="14">
        <v>12251243560</v>
      </c>
      <c r="K24" s="14">
        <v>0</v>
      </c>
      <c r="M24" s="14">
        <v>12251243560</v>
      </c>
      <c r="O24" s="14">
        <v>119387142542</v>
      </c>
      <c r="Q24" s="14">
        <v>0</v>
      </c>
      <c r="S24" s="14">
        <v>119387142542</v>
      </c>
    </row>
    <row r="25" spans="1:19" ht="23.25" customHeight="1" x14ac:dyDescent="0.45">
      <c r="A25" s="17" t="s">
        <v>189</v>
      </c>
      <c r="C25" s="23"/>
      <c r="D25" s="6"/>
      <c r="E25" s="54" t="s">
        <v>193</v>
      </c>
      <c r="G25" s="98">
        <v>0.23</v>
      </c>
      <c r="I25" s="14">
        <v>81542692187</v>
      </c>
      <c r="K25" s="14">
        <v>0</v>
      </c>
      <c r="M25" s="14">
        <v>81542692187</v>
      </c>
      <c r="O25" s="14">
        <v>81542692187</v>
      </c>
      <c r="Q25" s="14">
        <v>0</v>
      </c>
      <c r="S25" s="14">
        <v>81542692187</v>
      </c>
    </row>
    <row r="26" spans="1:19" ht="21" customHeight="1" x14ac:dyDescent="0.45">
      <c r="A26" s="17" t="s">
        <v>31</v>
      </c>
      <c r="C26" s="23"/>
      <c r="D26" s="23"/>
      <c r="E26" s="54" t="s">
        <v>33</v>
      </c>
      <c r="F26" s="54"/>
      <c r="G26" s="98">
        <v>0.23</v>
      </c>
      <c r="I26" s="14">
        <v>9928446904</v>
      </c>
      <c r="K26" s="14">
        <v>0</v>
      </c>
      <c r="M26" s="14">
        <v>9928446904</v>
      </c>
      <c r="O26" s="14">
        <v>81036938217</v>
      </c>
      <c r="Q26" s="14">
        <v>0</v>
      </c>
      <c r="S26" s="14">
        <v>81036938217</v>
      </c>
    </row>
    <row r="27" spans="1:19" ht="21" customHeight="1" x14ac:dyDescent="0.45">
      <c r="A27" s="17" t="s">
        <v>105</v>
      </c>
      <c r="C27" s="23"/>
      <c r="D27" s="6"/>
      <c r="E27" s="52" t="s">
        <v>108</v>
      </c>
      <c r="G27" s="98">
        <v>0.18</v>
      </c>
      <c r="I27" s="14">
        <v>9288103762</v>
      </c>
      <c r="K27" s="14">
        <v>0</v>
      </c>
      <c r="M27" s="14">
        <v>9288103762</v>
      </c>
      <c r="O27" s="14">
        <v>78134723227</v>
      </c>
      <c r="Q27" s="14">
        <v>0</v>
      </c>
      <c r="S27" s="14">
        <v>78134723227</v>
      </c>
    </row>
    <row r="28" spans="1:19" ht="21" customHeight="1" x14ac:dyDescent="0.45">
      <c r="A28" s="17" t="s">
        <v>113</v>
      </c>
      <c r="C28" s="23"/>
      <c r="D28" s="23"/>
      <c r="E28" s="54" t="s">
        <v>116</v>
      </c>
      <c r="F28" s="54"/>
      <c r="G28" s="98">
        <v>0.23</v>
      </c>
      <c r="I28" s="14">
        <v>0</v>
      </c>
      <c r="J28" s="14"/>
      <c r="K28" s="14">
        <v>0</v>
      </c>
      <c r="L28" s="14"/>
      <c r="M28" s="14">
        <v>0</v>
      </c>
      <c r="N28" s="14"/>
      <c r="O28" s="14">
        <v>46415055412</v>
      </c>
      <c r="P28" s="14"/>
      <c r="Q28" s="14">
        <v>0</v>
      </c>
      <c r="R28" s="14"/>
      <c r="S28" s="14">
        <v>46415055412</v>
      </c>
    </row>
    <row r="29" spans="1:19" ht="21" customHeight="1" x14ac:dyDescent="0.45">
      <c r="A29" s="1" t="s">
        <v>95</v>
      </c>
      <c r="C29" s="23"/>
      <c r="D29" s="6"/>
      <c r="E29" s="52" t="s">
        <v>99</v>
      </c>
      <c r="G29" s="98">
        <v>0.18</v>
      </c>
      <c r="I29" s="14">
        <v>0</v>
      </c>
      <c r="K29" s="14">
        <v>0</v>
      </c>
      <c r="M29" s="14">
        <v>0</v>
      </c>
      <c r="O29" s="14">
        <v>22643324384</v>
      </c>
      <c r="Q29" s="14">
        <v>0</v>
      </c>
      <c r="S29" s="14">
        <v>22643324384</v>
      </c>
    </row>
    <row r="30" spans="1:19" ht="21" customHeight="1" x14ac:dyDescent="0.45">
      <c r="A30" s="1" t="s">
        <v>112</v>
      </c>
      <c r="C30" s="23"/>
      <c r="D30" s="6"/>
      <c r="E30" s="52" t="s">
        <v>115</v>
      </c>
      <c r="G30" s="98">
        <v>0.17</v>
      </c>
      <c r="I30" s="14">
        <v>0</v>
      </c>
      <c r="K30" s="14">
        <v>0</v>
      </c>
      <c r="M30" s="14">
        <v>0</v>
      </c>
      <c r="O30" s="14">
        <v>11290528897</v>
      </c>
      <c r="Q30" s="14">
        <v>0</v>
      </c>
      <c r="S30" s="14">
        <v>11290528897</v>
      </c>
    </row>
    <row r="31" spans="1:19" ht="21" customHeight="1" x14ac:dyDescent="0.45">
      <c r="A31" s="17" t="s">
        <v>188</v>
      </c>
      <c r="C31" s="23"/>
      <c r="D31" s="23"/>
      <c r="E31" s="54" t="s">
        <v>191</v>
      </c>
      <c r="F31" s="54"/>
      <c r="G31" s="98">
        <v>0.23</v>
      </c>
      <c r="I31" s="14">
        <v>1814233793</v>
      </c>
      <c r="K31" s="14">
        <v>0</v>
      </c>
      <c r="M31" s="14">
        <v>1814233793</v>
      </c>
      <c r="O31" s="14">
        <v>1814233793</v>
      </c>
      <c r="Q31" s="14">
        <v>0</v>
      </c>
      <c r="S31" s="14">
        <v>1814233793</v>
      </c>
    </row>
    <row r="32" spans="1:19" ht="21" customHeight="1" x14ac:dyDescent="0.45">
      <c r="A32" s="100" t="s">
        <v>159</v>
      </c>
      <c r="C32" s="1"/>
      <c r="D32" s="1"/>
      <c r="E32" s="14"/>
      <c r="G32" s="20"/>
      <c r="I32" s="36">
        <f>SUM(I9:I31)</f>
        <v>1632841641829</v>
      </c>
      <c r="J32" s="32"/>
      <c r="K32" s="36">
        <f>SUM(K9:K31)</f>
        <v>-195714411</v>
      </c>
      <c r="L32" s="32"/>
      <c r="M32" s="36">
        <f>SUM(M9:M31)</f>
        <v>1632645927418</v>
      </c>
      <c r="N32" s="32"/>
      <c r="O32" s="36">
        <f>SUM(O9:O31)</f>
        <v>9066082441805</v>
      </c>
      <c r="P32" s="32"/>
      <c r="Q32" s="36">
        <f>SUM(Q9:Q31)</f>
        <v>-1930233485</v>
      </c>
      <c r="R32" s="32"/>
      <c r="S32" s="36">
        <f>SUM(S9:S31)</f>
        <v>9064152208320</v>
      </c>
    </row>
  </sheetData>
  <sortState ref="A9:S31">
    <sortCondition descending="1" ref="S9:S31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activeCell="M10" sqref="M10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2.5" customHeight="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22.5" customHeight="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5" spans="1:13" ht="22.5" customHeight="1" x14ac:dyDescent="0.45">
      <c r="A5" s="194" t="s">
        <v>79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ht="22.5" customHeight="1" x14ac:dyDescent="0.45">
      <c r="A6" s="191" t="s">
        <v>50</v>
      </c>
      <c r="C6" s="191" t="s">
        <v>59</v>
      </c>
      <c r="D6" s="191"/>
      <c r="E6" s="191"/>
      <c r="F6" s="191"/>
      <c r="G6" s="191"/>
      <c r="I6" s="191" t="s">
        <v>187</v>
      </c>
      <c r="J6" s="191"/>
      <c r="K6" s="191"/>
      <c r="L6" s="191"/>
      <c r="M6" s="191"/>
    </row>
    <row r="7" spans="1:13" ht="22.5" customHeight="1" x14ac:dyDescent="0.45">
      <c r="A7" s="191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2" t="s">
        <v>134</v>
      </c>
      <c r="C9" s="33">
        <v>733700779792</v>
      </c>
      <c r="D9" s="33"/>
      <c r="E9" s="14">
        <v>-195714411</v>
      </c>
      <c r="F9" s="33"/>
      <c r="G9" s="33">
        <v>733505065381</v>
      </c>
      <c r="H9" s="33"/>
      <c r="I9" s="33">
        <v>4088276272183</v>
      </c>
      <c r="J9" s="33"/>
      <c r="K9" s="14">
        <v>-1930233485</v>
      </c>
      <c r="L9" s="33"/>
      <c r="M9" s="14">
        <v>4086346038698</v>
      </c>
    </row>
    <row r="10" spans="1:13" ht="22.5" customHeight="1" x14ac:dyDescent="0.45">
      <c r="A10" s="35" t="s">
        <v>159</v>
      </c>
      <c r="C10" s="81">
        <v>733700779792</v>
      </c>
      <c r="D10" s="33"/>
      <c r="E10" s="81">
        <v>-195714411</v>
      </c>
      <c r="F10" s="33"/>
      <c r="G10" s="81">
        <v>733505065381</v>
      </c>
      <c r="H10" s="33"/>
      <c r="I10" s="81">
        <v>4088276272183</v>
      </c>
      <c r="J10" s="33"/>
      <c r="K10" s="81">
        <v>-1930233485</v>
      </c>
      <c r="L10" s="33"/>
      <c r="M10" s="81">
        <v>4086346038698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32"/>
  <sheetViews>
    <sheetView rightToLeft="1" view="pageBreakPreview" zoomScaleNormal="100" zoomScaleSheetLayoutView="100" workbookViewId="0">
      <selection activeCell="Q21" sqref="Q21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9.14062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20" ht="2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20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5" spans="1:20" ht="21" x14ac:dyDescent="0.45">
      <c r="A5" s="194" t="s">
        <v>80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5"/>
      <c r="S5" s="195"/>
    </row>
    <row r="6" spans="1:20" ht="21" x14ac:dyDescent="0.45">
      <c r="A6" s="167" t="s">
        <v>50</v>
      </c>
      <c r="C6" s="191" t="s">
        <v>59</v>
      </c>
      <c r="D6" s="191"/>
      <c r="E6" s="191"/>
      <c r="F6" s="191"/>
      <c r="G6" s="191"/>
      <c r="H6" s="191"/>
      <c r="I6" s="191"/>
      <c r="K6" s="191" t="s">
        <v>187</v>
      </c>
      <c r="L6" s="191"/>
      <c r="M6" s="191"/>
      <c r="N6" s="191"/>
      <c r="O6" s="191"/>
      <c r="P6" s="191"/>
      <c r="Q6" s="191"/>
      <c r="R6" s="195"/>
      <c r="S6" s="195"/>
    </row>
    <row r="7" spans="1:20" ht="42" x14ac:dyDescent="0.45">
      <c r="A7" s="167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195"/>
      <c r="S7" s="195"/>
    </row>
    <row r="8" spans="1:20" ht="21" x14ac:dyDescent="0.55000000000000004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  <c r="R8" s="141"/>
      <c r="S8" s="141"/>
    </row>
    <row r="9" spans="1:20" x14ac:dyDescent="0.45">
      <c r="A9" s="1" t="s">
        <v>34</v>
      </c>
      <c r="C9" s="33">
        <v>0</v>
      </c>
      <c r="D9" s="33"/>
      <c r="E9" s="33">
        <v>0</v>
      </c>
      <c r="F9" s="33"/>
      <c r="G9" s="33">
        <v>0</v>
      </c>
      <c r="H9" s="33"/>
      <c r="I9" s="33">
        <v>0</v>
      </c>
      <c r="J9" s="33"/>
      <c r="K9" s="33">
        <v>2100000</v>
      </c>
      <c r="L9" s="33"/>
      <c r="M9" s="33">
        <v>2100000000000</v>
      </c>
      <c r="N9" s="33"/>
      <c r="O9" s="11">
        <v>-2025376833900</v>
      </c>
      <c r="P9" s="33"/>
      <c r="Q9" s="33">
        <f>O9+M9</f>
        <v>74623166100</v>
      </c>
      <c r="T9" s="19"/>
    </row>
    <row r="10" spans="1:20" x14ac:dyDescent="0.45">
      <c r="A10" s="1" t="s">
        <v>95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1590000</v>
      </c>
      <c r="L10" s="33"/>
      <c r="M10" s="33">
        <v>1590000000000</v>
      </c>
      <c r="N10" s="33"/>
      <c r="O10" s="11">
        <v>-1524422348360</v>
      </c>
      <c r="P10" s="33"/>
      <c r="Q10" s="33">
        <f t="shared" ref="Q10:Q20" si="0">O10+M10</f>
        <v>65577651640</v>
      </c>
      <c r="T10" s="19"/>
    </row>
    <row r="11" spans="1:20" x14ac:dyDescent="0.45">
      <c r="A11" s="1" t="s">
        <v>112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v>0</v>
      </c>
      <c r="J11" s="33"/>
      <c r="K11" s="33">
        <v>2040000</v>
      </c>
      <c r="L11" s="33"/>
      <c r="M11" s="33">
        <v>2040000000000</v>
      </c>
      <c r="N11" s="33"/>
      <c r="O11" s="11">
        <v>-2001285201300</v>
      </c>
      <c r="P11" s="33"/>
      <c r="Q11" s="33">
        <f t="shared" si="0"/>
        <v>38714798700</v>
      </c>
      <c r="T11" s="19"/>
    </row>
    <row r="12" spans="1:20" x14ac:dyDescent="0.45">
      <c r="A12" s="1" t="s">
        <v>113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v>0</v>
      </c>
      <c r="J12" s="33"/>
      <c r="K12" s="33">
        <v>587642</v>
      </c>
      <c r="L12" s="33"/>
      <c r="M12" s="33">
        <v>587642000000</v>
      </c>
      <c r="N12" s="33"/>
      <c r="O12" s="11">
        <v>-570966989072</v>
      </c>
      <c r="P12" s="33"/>
      <c r="Q12" s="33">
        <f t="shared" si="0"/>
        <v>16675010928</v>
      </c>
      <c r="T12" s="19"/>
    </row>
    <row r="13" spans="1:20" x14ac:dyDescent="0.45">
      <c r="A13" s="1" t="s">
        <v>28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v>0</v>
      </c>
      <c r="J13" s="33"/>
      <c r="K13" s="33">
        <v>71600</v>
      </c>
      <c r="L13" s="33"/>
      <c r="M13" s="33">
        <v>71600000000</v>
      </c>
      <c r="N13" s="33"/>
      <c r="O13" s="11">
        <v>-65132020681</v>
      </c>
      <c r="P13" s="33"/>
      <c r="Q13" s="33">
        <f t="shared" si="0"/>
        <v>6467979319</v>
      </c>
      <c r="T13" s="19"/>
    </row>
    <row r="14" spans="1:20" x14ac:dyDescent="0.45">
      <c r="A14" s="1" t="s">
        <v>175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33">
        <v>2698093</v>
      </c>
      <c r="L14" s="33"/>
      <c r="M14" s="33">
        <v>2494437971150</v>
      </c>
      <c r="N14" s="33"/>
      <c r="O14" s="11">
        <v>-2492506766166</v>
      </c>
      <c r="P14" s="33"/>
      <c r="Q14" s="33">
        <f t="shared" si="0"/>
        <v>1931204984</v>
      </c>
      <c r="T14" s="19"/>
    </row>
    <row r="15" spans="1:20" x14ac:dyDescent="0.45">
      <c r="A15" s="17" t="s">
        <v>122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>
        <v>565000</v>
      </c>
      <c r="L15" s="33"/>
      <c r="M15" s="33">
        <v>503338500000</v>
      </c>
      <c r="N15" s="33"/>
      <c r="O15" s="11">
        <v>-501454294920</v>
      </c>
      <c r="P15" s="33"/>
      <c r="Q15" s="33">
        <f t="shared" si="0"/>
        <v>1884205080</v>
      </c>
      <c r="T15" s="19"/>
    </row>
    <row r="16" spans="1:20" x14ac:dyDescent="0.45">
      <c r="A16" s="17" t="s">
        <v>12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33">
        <v>3250168</v>
      </c>
      <c r="L16" s="33"/>
      <c r="M16" s="33">
        <v>5114403137</v>
      </c>
      <c r="N16" s="33"/>
      <c r="O16" s="11">
        <v>-4163003884</v>
      </c>
      <c r="P16" s="33"/>
      <c r="Q16" s="33">
        <f t="shared" si="0"/>
        <v>951399253</v>
      </c>
      <c r="T16" s="19"/>
    </row>
    <row r="17" spans="1:20" x14ac:dyDescent="0.45">
      <c r="A17" s="17" t="s">
        <v>29</v>
      </c>
      <c r="C17" s="33">
        <v>0</v>
      </c>
      <c r="D17" s="33"/>
      <c r="E17" s="33">
        <v>0</v>
      </c>
      <c r="F17" s="33"/>
      <c r="G17" s="33">
        <v>0</v>
      </c>
      <c r="H17" s="33"/>
      <c r="I17" s="33">
        <v>0</v>
      </c>
      <c r="J17" s="33"/>
      <c r="K17" s="33">
        <v>1500000</v>
      </c>
      <c r="L17" s="33"/>
      <c r="M17" s="33">
        <v>1499960000000</v>
      </c>
      <c r="N17" s="33"/>
      <c r="O17" s="11">
        <v>-1499688125000</v>
      </c>
      <c r="P17" s="33"/>
      <c r="Q17" s="33">
        <f t="shared" si="0"/>
        <v>271875000</v>
      </c>
      <c r="T17" s="19"/>
    </row>
    <row r="18" spans="1:20" x14ac:dyDescent="0.45">
      <c r="A18" s="17" t="s">
        <v>162</v>
      </c>
      <c r="C18" s="33">
        <v>0</v>
      </c>
      <c r="D18" s="33"/>
      <c r="E18" s="33">
        <v>0</v>
      </c>
      <c r="F18" s="33"/>
      <c r="G18" s="33">
        <v>0</v>
      </c>
      <c r="H18" s="33"/>
      <c r="I18" s="33">
        <v>0</v>
      </c>
      <c r="J18" s="33"/>
      <c r="K18" s="33">
        <v>459654776</v>
      </c>
      <c r="L18" s="33"/>
      <c r="M18" s="33">
        <v>1992838453960</v>
      </c>
      <c r="N18" s="33"/>
      <c r="O18" s="11">
        <v>-1992838432473</v>
      </c>
      <c r="P18" s="33"/>
      <c r="Q18" s="33">
        <f t="shared" si="0"/>
        <v>21487</v>
      </c>
      <c r="T18" s="19"/>
    </row>
    <row r="19" spans="1:20" x14ac:dyDescent="0.45">
      <c r="A19" s="1" t="s">
        <v>11</v>
      </c>
      <c r="C19" s="33">
        <v>0</v>
      </c>
      <c r="D19" s="33"/>
      <c r="E19" s="33">
        <v>0</v>
      </c>
      <c r="F19" s="33"/>
      <c r="G19" s="33">
        <v>0</v>
      </c>
      <c r="H19" s="33"/>
      <c r="I19" s="33">
        <v>0</v>
      </c>
      <c r="J19" s="33"/>
      <c r="K19" s="33">
        <v>14152500</v>
      </c>
      <c r="L19" s="33"/>
      <c r="M19" s="33">
        <v>38145481991</v>
      </c>
      <c r="N19" s="33"/>
      <c r="O19" s="11">
        <v>-42609628316</v>
      </c>
      <c r="P19" s="33"/>
      <c r="Q19" s="33">
        <f t="shared" si="0"/>
        <v>-4464146325</v>
      </c>
      <c r="T19" s="19"/>
    </row>
    <row r="20" spans="1:20" x14ac:dyDescent="0.45">
      <c r="A20" s="80" t="s">
        <v>189</v>
      </c>
      <c r="C20" s="33">
        <v>461700</v>
      </c>
      <c r="D20" s="33"/>
      <c r="E20" s="33">
        <v>379159131802</v>
      </c>
      <c r="F20" s="33"/>
      <c r="G20" s="33">
        <v>-425724336000</v>
      </c>
      <c r="H20" s="33"/>
      <c r="I20" s="33">
        <v>-46565204198</v>
      </c>
      <c r="J20" s="33"/>
      <c r="K20" s="33">
        <v>461700</v>
      </c>
      <c r="L20" s="33"/>
      <c r="M20" s="33">
        <v>379159131802</v>
      </c>
      <c r="N20" s="33"/>
      <c r="O20" s="11">
        <v>-425689257802</v>
      </c>
      <c r="P20" s="33"/>
      <c r="Q20" s="33">
        <f t="shared" si="0"/>
        <v>-46530126000</v>
      </c>
      <c r="T20" s="19"/>
    </row>
    <row r="21" spans="1:20" ht="21" x14ac:dyDescent="0.45">
      <c r="A21" s="122" t="s">
        <v>159</v>
      </c>
      <c r="E21" s="36">
        <f>SUM(E9:E20)</f>
        <v>379159131802</v>
      </c>
      <c r="G21" s="36">
        <f>SUM(G9:G20)</f>
        <v>-425724336000</v>
      </c>
      <c r="I21" s="36">
        <f>SUM(I9:I20)</f>
        <v>-46565204198</v>
      </c>
      <c r="M21" s="36">
        <f>SUM(M9:M20)</f>
        <v>13302235942040</v>
      </c>
      <c r="O21" s="36">
        <f>SUM(O9:O20)</f>
        <v>-13146132901874</v>
      </c>
      <c r="Q21" s="36">
        <f>SUM(Q9:Q20)</f>
        <v>156103040166</v>
      </c>
    </row>
    <row r="23" spans="1:20" x14ac:dyDescent="0.45">
      <c r="A23" s="17"/>
      <c r="C23" s="33"/>
      <c r="D23" s="33"/>
      <c r="E23" s="33"/>
      <c r="F23" s="33"/>
      <c r="H23" s="33"/>
      <c r="I23" s="33"/>
      <c r="J23" s="33"/>
      <c r="K23" s="33"/>
      <c r="L23" s="33"/>
      <c r="M23" s="33"/>
      <c r="N23" s="33"/>
      <c r="P23" s="33"/>
      <c r="Q23" s="33"/>
    </row>
    <row r="24" spans="1:20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20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20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20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0" x14ac:dyDescent="0.45">
      <c r="A28" s="1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0" x14ac:dyDescent="0.45">
      <c r="A29" s="1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0" x14ac:dyDescent="0.45">
      <c r="A30" s="1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0" x14ac:dyDescent="0.45">
      <c r="A31" s="1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20" x14ac:dyDescent="0.45">
      <c r="A32" s="1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</sheetData>
  <sortState ref="A9:Q20">
    <sortCondition descending="1" ref="Q9:Q20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8"/>
  <sheetViews>
    <sheetView rightToLeft="1" view="pageBreakPreview" topLeftCell="H8" zoomScaleNormal="100" zoomScaleSheetLayoutView="100" workbookViewId="0">
      <selection activeCell="U31" sqref="U31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7109375" style="18" customWidth="1"/>
    <col min="19" max="19" width="17.7109375" style="18" bestFit="1" customWidth="1"/>
    <col min="20" max="16384" width="9.140625" style="18"/>
  </cols>
  <sheetData>
    <row r="1" spans="1:19" ht="19.5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9.5" customHeight="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9" ht="19.5" customHeight="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5" spans="1:19" ht="19.5" customHeight="1" x14ac:dyDescent="0.45">
      <c r="A5" s="194" t="s">
        <v>84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9" ht="19.5" customHeight="1" x14ac:dyDescent="0.45">
      <c r="A6" s="191" t="s">
        <v>50</v>
      </c>
      <c r="C6" s="167" t="s">
        <v>59</v>
      </c>
      <c r="D6" s="167"/>
      <c r="E6" s="167"/>
      <c r="F6" s="167"/>
      <c r="G6" s="167"/>
      <c r="H6" s="167"/>
      <c r="I6" s="167"/>
      <c r="K6" s="167" t="s">
        <v>187</v>
      </c>
      <c r="L6" s="167"/>
      <c r="M6" s="167"/>
      <c r="N6" s="167"/>
      <c r="O6" s="167"/>
      <c r="P6" s="167"/>
      <c r="Q6" s="167"/>
    </row>
    <row r="7" spans="1:19" ht="41.25" customHeight="1" x14ac:dyDescent="0.45">
      <c r="A7" s="191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9" ht="21" x14ac:dyDescent="0.45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9" ht="19.5" customHeight="1" x14ac:dyDescent="0.45">
      <c r="A9" s="1" t="s">
        <v>126</v>
      </c>
      <c r="C9" s="11">
        <v>459654776</v>
      </c>
      <c r="E9" s="11">
        <v>2433098095190</v>
      </c>
      <c r="G9" s="11">
        <v>-2381009234561</v>
      </c>
      <c r="I9" s="11">
        <v>52088860629</v>
      </c>
      <c r="K9" s="11">
        <v>459654776</v>
      </c>
      <c r="M9" s="11">
        <v>2433098095190</v>
      </c>
      <c r="O9" s="11">
        <v>-1992838521412</v>
      </c>
      <c r="Q9" s="11">
        <v>440259573778</v>
      </c>
    </row>
    <row r="10" spans="1:19" ht="19.5" customHeight="1" x14ac:dyDescent="0.45">
      <c r="A10" s="17" t="s">
        <v>20</v>
      </c>
      <c r="C10" s="11">
        <v>25516996</v>
      </c>
      <c r="E10" s="11">
        <v>1092677381304</v>
      </c>
      <c r="G10" s="11">
        <v>-985447998988</v>
      </c>
      <c r="I10" s="11">
        <v>107229382316</v>
      </c>
      <c r="K10" s="11">
        <v>25516996</v>
      </c>
      <c r="M10" s="11">
        <v>1092677381304</v>
      </c>
      <c r="O10" s="11">
        <v>-792200019134</v>
      </c>
      <c r="Q10" s="11">
        <v>300477362170</v>
      </c>
    </row>
    <row r="11" spans="1:19" ht="19.5" customHeight="1" x14ac:dyDescent="0.45">
      <c r="A11" s="1" t="s">
        <v>122</v>
      </c>
      <c r="C11" s="11">
        <v>2700000</v>
      </c>
      <c r="E11" s="11">
        <v>2679229201674</v>
      </c>
      <c r="G11" s="11">
        <v>-2467055765081</v>
      </c>
      <c r="I11" s="11">
        <v>212173436593</v>
      </c>
      <c r="K11" s="11">
        <v>2700000</v>
      </c>
      <c r="M11" s="11">
        <v>2679229201674</v>
      </c>
      <c r="O11" s="11">
        <v>-2445126000000</v>
      </c>
      <c r="Q11" s="11">
        <v>234103201674</v>
      </c>
    </row>
    <row r="12" spans="1:19" ht="19.5" customHeight="1" x14ac:dyDescent="0.45">
      <c r="A12" s="17" t="s">
        <v>103</v>
      </c>
      <c r="C12" s="11">
        <v>1984800</v>
      </c>
      <c r="E12" s="11">
        <v>1810142898522</v>
      </c>
      <c r="G12" s="11">
        <v>-1774329705240</v>
      </c>
      <c r="I12" s="11">
        <v>35813193282</v>
      </c>
      <c r="K12" s="11">
        <v>1984800</v>
      </c>
      <c r="M12" s="11">
        <v>1810142898522</v>
      </c>
      <c r="O12" s="11">
        <v>-1683599112342</v>
      </c>
      <c r="Q12" s="11">
        <v>126543786180</v>
      </c>
    </row>
    <row r="13" spans="1:19" ht="19.5" customHeight="1" x14ac:dyDescent="0.45">
      <c r="A13" s="17" t="s">
        <v>114</v>
      </c>
      <c r="C13" s="11">
        <v>2650000</v>
      </c>
      <c r="E13" s="11">
        <v>2163682561442</v>
      </c>
      <c r="G13" s="11">
        <v>-2135269112313</v>
      </c>
      <c r="I13" s="11">
        <v>28413449129</v>
      </c>
      <c r="K13" s="11">
        <v>2650000</v>
      </c>
      <c r="M13" s="11">
        <v>2163682561442</v>
      </c>
      <c r="O13" s="11">
        <v>-2040130159375</v>
      </c>
      <c r="Q13" s="11">
        <v>123552402067</v>
      </c>
    </row>
    <row r="14" spans="1:19" ht="19.5" customHeight="1" x14ac:dyDescent="0.45">
      <c r="A14" s="17" t="s">
        <v>104</v>
      </c>
      <c r="C14" s="11">
        <v>4302000</v>
      </c>
      <c r="E14" s="11">
        <v>4152948597611</v>
      </c>
      <c r="G14" s="11">
        <v>-4122478753271</v>
      </c>
      <c r="I14" s="11">
        <v>30469844340</v>
      </c>
      <c r="K14" s="11">
        <v>4302000</v>
      </c>
      <c r="M14" s="11">
        <v>4152948597611</v>
      </c>
      <c r="O14" s="11">
        <v>-4045297656881</v>
      </c>
      <c r="Q14" s="11">
        <v>107650940730</v>
      </c>
      <c r="S14" s="11"/>
    </row>
    <row r="15" spans="1:19" ht="19.5" customHeight="1" x14ac:dyDescent="0.45">
      <c r="A15" s="17" t="s">
        <v>164</v>
      </c>
      <c r="C15" s="11">
        <v>55389172</v>
      </c>
      <c r="E15" s="11">
        <v>1027684604479</v>
      </c>
      <c r="G15" s="11">
        <v>-999999988530</v>
      </c>
      <c r="I15" s="11">
        <v>27684615949</v>
      </c>
      <c r="K15" s="11">
        <v>55389172</v>
      </c>
      <c r="M15" s="11">
        <v>1082508806924</v>
      </c>
      <c r="O15" s="11">
        <v>-999999988530</v>
      </c>
      <c r="Q15" s="11">
        <v>82508818394</v>
      </c>
    </row>
    <row r="16" spans="1:19" ht="19.5" customHeight="1" x14ac:dyDescent="0.45">
      <c r="A16" s="17" t="s">
        <v>19</v>
      </c>
      <c r="C16" s="11">
        <v>758126</v>
      </c>
      <c r="E16" s="11">
        <v>341961623127</v>
      </c>
      <c r="G16" s="11">
        <v>-291304736551</v>
      </c>
      <c r="I16" s="11">
        <v>50656886576</v>
      </c>
      <c r="K16" s="11">
        <v>758126</v>
      </c>
      <c r="M16" s="11">
        <v>341961623127</v>
      </c>
      <c r="O16" s="11">
        <v>-289465435264</v>
      </c>
      <c r="Q16" s="11">
        <v>52496187863</v>
      </c>
    </row>
    <row r="17" spans="1:17" ht="19.5" customHeight="1" x14ac:dyDescent="0.45">
      <c r="A17" s="17" t="s">
        <v>165</v>
      </c>
      <c r="C17" s="11">
        <v>9300000</v>
      </c>
      <c r="E17" s="11">
        <v>143967731160</v>
      </c>
      <c r="G17" s="11">
        <v>-128009504040</v>
      </c>
      <c r="I17" s="11">
        <v>15958227120</v>
      </c>
      <c r="K17" s="11">
        <v>9300000</v>
      </c>
      <c r="M17" s="11">
        <v>143967731160</v>
      </c>
      <c r="O17" s="11">
        <v>-99815508045</v>
      </c>
      <c r="Q17" s="11">
        <v>44152223115</v>
      </c>
    </row>
    <row r="18" spans="1:17" ht="19.5" customHeight="1" x14ac:dyDescent="0.45">
      <c r="A18" s="17" t="s">
        <v>105</v>
      </c>
      <c r="C18" s="11">
        <v>646000</v>
      </c>
      <c r="E18" s="11">
        <v>589153724529</v>
      </c>
      <c r="G18" s="11">
        <v>-577497475607</v>
      </c>
      <c r="I18" s="11">
        <v>11656248922</v>
      </c>
      <c r="K18" s="11">
        <v>646000</v>
      </c>
      <c r="M18" s="11">
        <v>589153724529</v>
      </c>
      <c r="O18" s="11">
        <v>-547967062965</v>
      </c>
      <c r="Q18" s="11">
        <v>41186661564</v>
      </c>
    </row>
    <row r="19" spans="1:17" ht="19.5" customHeight="1" x14ac:dyDescent="0.45">
      <c r="A19" s="17" t="s">
        <v>96</v>
      </c>
      <c r="C19" s="11">
        <v>3528000</v>
      </c>
      <c r="E19" s="11">
        <v>3304396089634</v>
      </c>
      <c r="G19" s="11">
        <v>-3169333454175</v>
      </c>
      <c r="I19" s="11">
        <v>135062635459</v>
      </c>
      <c r="K19" s="11">
        <v>3528000</v>
      </c>
      <c r="M19" s="11">
        <v>3304396089634</v>
      </c>
      <c r="O19" s="11">
        <v>-3263591582792</v>
      </c>
      <c r="Q19" s="11">
        <v>40804506842</v>
      </c>
    </row>
    <row r="20" spans="1:17" ht="19.5" customHeight="1" x14ac:dyDescent="0.45">
      <c r="A20" s="17" t="s">
        <v>174</v>
      </c>
      <c r="C20" s="11">
        <v>10000000</v>
      </c>
      <c r="E20" s="11">
        <v>137125252000</v>
      </c>
      <c r="G20" s="11">
        <v>-122053360000</v>
      </c>
      <c r="I20" s="11">
        <v>15071892000</v>
      </c>
      <c r="K20" s="11">
        <v>10000000</v>
      </c>
      <c r="M20" s="11">
        <v>137125252000</v>
      </c>
      <c r="O20" s="11">
        <v>-100120000000</v>
      </c>
      <c r="Q20" s="11">
        <v>37005252000</v>
      </c>
    </row>
    <row r="21" spans="1:17" ht="19.5" customHeight="1" x14ac:dyDescent="0.45">
      <c r="A21" s="17" t="s">
        <v>119</v>
      </c>
      <c r="C21" s="11">
        <v>6050000</v>
      </c>
      <c r="E21" s="11">
        <v>123938148468</v>
      </c>
      <c r="G21" s="11">
        <v>-102667437468</v>
      </c>
      <c r="I21" s="11">
        <v>21270711000</v>
      </c>
      <c r="K21" s="11">
        <v>6050000</v>
      </c>
      <c r="M21" s="11">
        <v>123938148468</v>
      </c>
      <c r="O21" s="11">
        <v>-99940496613</v>
      </c>
      <c r="Q21" s="11">
        <v>23997651855</v>
      </c>
    </row>
    <row r="22" spans="1:17" ht="19.5" customHeight="1" x14ac:dyDescent="0.45">
      <c r="A22" s="17" t="s">
        <v>111</v>
      </c>
      <c r="C22" s="11">
        <v>4710000</v>
      </c>
      <c r="E22" s="11">
        <v>96134554490</v>
      </c>
      <c r="G22" s="11">
        <v>-79452727711</v>
      </c>
      <c r="I22" s="11">
        <v>16681826779</v>
      </c>
      <c r="K22" s="11">
        <v>4710000</v>
      </c>
      <c r="M22" s="11">
        <v>96134554490</v>
      </c>
      <c r="O22" s="11">
        <v>-87939477714</v>
      </c>
      <c r="Q22" s="11">
        <v>8195076776</v>
      </c>
    </row>
    <row r="23" spans="1:17" ht="19.5" customHeight="1" x14ac:dyDescent="0.45">
      <c r="A23" s="1" t="s">
        <v>182</v>
      </c>
      <c r="C23" s="11">
        <v>9500000</v>
      </c>
      <c r="E23" s="11">
        <v>103122104800</v>
      </c>
      <c r="G23" s="11">
        <v>-94886000000</v>
      </c>
      <c r="I23" s="11">
        <v>8236104800</v>
      </c>
      <c r="K23" s="11">
        <v>9500000</v>
      </c>
      <c r="M23" s="11">
        <v>103122104800</v>
      </c>
      <c r="O23" s="11">
        <v>-95114000000</v>
      </c>
      <c r="Q23" s="11">
        <v>8008104800</v>
      </c>
    </row>
    <row r="24" spans="1:17" ht="19.5" customHeight="1" x14ac:dyDescent="0.45">
      <c r="A24" s="17" t="s">
        <v>120</v>
      </c>
      <c r="C24" s="11">
        <v>3541990</v>
      </c>
      <c r="E24" s="11">
        <v>56286141640</v>
      </c>
      <c r="G24" s="11">
        <v>-48149238700</v>
      </c>
      <c r="I24" s="11">
        <v>8136902940</v>
      </c>
      <c r="K24" s="11">
        <v>3541990</v>
      </c>
      <c r="M24" s="11">
        <v>56286141640</v>
      </c>
      <c r="O24" s="11">
        <v>-49999991786</v>
      </c>
      <c r="Q24" s="11">
        <v>6286149854</v>
      </c>
    </row>
    <row r="25" spans="1:17" ht="19.5" customHeight="1" x14ac:dyDescent="0.45">
      <c r="A25" s="17" t="s">
        <v>31</v>
      </c>
      <c r="C25" s="11">
        <v>526865</v>
      </c>
      <c r="E25" s="11">
        <v>493688380759</v>
      </c>
      <c r="G25" s="11">
        <v>-471458707618</v>
      </c>
      <c r="I25" s="11">
        <v>22229673141</v>
      </c>
      <c r="K25" s="11">
        <v>526865</v>
      </c>
      <c r="M25" s="11">
        <v>493688380759</v>
      </c>
      <c r="O25" s="11">
        <v>-488530253759</v>
      </c>
      <c r="Q25" s="11">
        <v>5158127000</v>
      </c>
    </row>
    <row r="26" spans="1:17" ht="19.5" customHeight="1" x14ac:dyDescent="0.45">
      <c r="A26" s="17" t="s">
        <v>94</v>
      </c>
      <c r="C26" s="11">
        <v>1499971</v>
      </c>
      <c r="E26" s="11">
        <v>1499699130256</v>
      </c>
      <c r="G26" s="11">
        <v>-1499699130256</v>
      </c>
      <c r="I26" s="11">
        <v>0</v>
      </c>
      <c r="K26" s="11">
        <v>1499971</v>
      </c>
      <c r="M26" s="11">
        <v>1499699130256</v>
      </c>
      <c r="O26" s="11">
        <v>-1499699130256</v>
      </c>
      <c r="Q26" s="11">
        <v>0</v>
      </c>
    </row>
    <row r="27" spans="1:17" ht="19.5" customHeight="1" x14ac:dyDescent="0.45">
      <c r="A27" s="17" t="s">
        <v>35</v>
      </c>
      <c r="C27" s="11">
        <v>500000</v>
      </c>
      <c r="E27" s="11">
        <v>499909375000</v>
      </c>
      <c r="G27" s="11">
        <v>-499909375000</v>
      </c>
      <c r="I27" s="11">
        <v>0</v>
      </c>
      <c r="K27" s="11">
        <v>500000</v>
      </c>
      <c r="M27" s="11">
        <v>499909375000</v>
      </c>
      <c r="O27" s="11">
        <v>-499909375000</v>
      </c>
      <c r="Q27" s="11">
        <v>0</v>
      </c>
    </row>
    <row r="28" spans="1:17" ht="19.5" customHeight="1" x14ac:dyDescent="0.45">
      <c r="A28" s="17" t="s">
        <v>91</v>
      </c>
      <c r="C28" s="11">
        <v>1500000</v>
      </c>
      <c r="E28" s="11">
        <v>1499728125000</v>
      </c>
      <c r="G28" s="11">
        <v>-1499728125000</v>
      </c>
      <c r="I28" s="11">
        <v>0</v>
      </c>
      <c r="K28" s="11">
        <v>1500000</v>
      </c>
      <c r="M28" s="11">
        <v>1499728125000</v>
      </c>
      <c r="O28" s="11">
        <v>-1499728125000</v>
      </c>
      <c r="Q28" s="11">
        <v>0</v>
      </c>
    </row>
    <row r="29" spans="1:17" ht="19.5" customHeight="1" x14ac:dyDescent="0.45">
      <c r="A29" s="17" t="s">
        <v>127</v>
      </c>
      <c r="C29" s="11">
        <v>2000000</v>
      </c>
      <c r="E29" s="11">
        <v>1999637500000</v>
      </c>
      <c r="G29" s="11">
        <v>-1999637500000</v>
      </c>
      <c r="I29" s="11">
        <v>0</v>
      </c>
      <c r="K29" s="11">
        <v>2000000</v>
      </c>
      <c r="M29" s="11">
        <v>1999637500000</v>
      </c>
      <c r="O29" s="11">
        <v>-2000000000000</v>
      </c>
      <c r="Q29" s="11">
        <v>-362500000</v>
      </c>
    </row>
    <row r="30" spans="1:17" ht="19.5" customHeight="1" x14ac:dyDescent="0.45">
      <c r="A30" s="17" t="s">
        <v>121</v>
      </c>
      <c r="C30" s="11">
        <v>3000000</v>
      </c>
      <c r="E30" s="11">
        <v>2999456250000</v>
      </c>
      <c r="G30" s="11">
        <v>-2999456250000</v>
      </c>
      <c r="I30" s="11">
        <v>0</v>
      </c>
      <c r="K30" s="11">
        <v>3000000</v>
      </c>
      <c r="M30" s="11">
        <v>2999456250000</v>
      </c>
      <c r="O30" s="11">
        <v>-3000000000000</v>
      </c>
      <c r="Q30" s="11">
        <v>-543750000</v>
      </c>
    </row>
    <row r="31" spans="1:17" ht="19.5" customHeight="1" x14ac:dyDescent="0.45">
      <c r="A31" s="17" t="s">
        <v>188</v>
      </c>
      <c r="C31" s="11">
        <v>3253232</v>
      </c>
      <c r="E31" s="11">
        <v>2999456671043</v>
      </c>
      <c r="G31" s="11">
        <v>-3000000421120</v>
      </c>
      <c r="I31" s="11">
        <v>-543750077</v>
      </c>
      <c r="K31" s="11">
        <v>3253232</v>
      </c>
      <c r="M31" s="11">
        <v>2999456671043</v>
      </c>
      <c r="O31" s="11">
        <v>-3000000421120</v>
      </c>
      <c r="Q31" s="11">
        <v>-543750077</v>
      </c>
    </row>
    <row r="32" spans="1:17" ht="19.5" customHeight="1" x14ac:dyDescent="0.45">
      <c r="A32" s="17" t="s">
        <v>175</v>
      </c>
      <c r="C32" s="11">
        <v>3200000</v>
      </c>
      <c r="E32" s="11">
        <v>2872503264400</v>
      </c>
      <c r="G32" s="11">
        <v>-2888410780640</v>
      </c>
      <c r="I32" s="11">
        <v>-15907516240</v>
      </c>
      <c r="K32" s="11">
        <v>3200000</v>
      </c>
      <c r="M32" s="11">
        <v>2872503264400</v>
      </c>
      <c r="O32" s="11">
        <v>-2956241802034</v>
      </c>
      <c r="Q32" s="11">
        <v>-83738537634</v>
      </c>
    </row>
    <row r="33" spans="1:17" ht="19.5" customHeight="1" x14ac:dyDescent="0.45">
      <c r="A33" s="148" t="s">
        <v>189</v>
      </c>
      <c r="C33" s="11">
        <v>4961300</v>
      </c>
      <c r="E33" s="11">
        <v>4172183162114</v>
      </c>
      <c r="G33" s="11">
        <v>-4574715504000</v>
      </c>
      <c r="I33" s="11">
        <v>-402532341886</v>
      </c>
      <c r="K33" s="11">
        <v>4961300</v>
      </c>
      <c r="M33" s="11">
        <v>4172183162114</v>
      </c>
      <c r="O33" s="11">
        <v>-4574715504000</v>
      </c>
      <c r="Q33" s="11">
        <v>-402532341886</v>
      </c>
    </row>
    <row r="34" spans="1:17" ht="19.5" customHeight="1" x14ac:dyDescent="0.45">
      <c r="A34" s="100" t="s">
        <v>159</v>
      </c>
      <c r="E34" s="36">
        <f>SUM(E9:E33)</f>
        <v>39291810568642</v>
      </c>
      <c r="G34" s="36">
        <f>SUM(G9:G33)</f>
        <v>-38911960285870</v>
      </c>
      <c r="I34" s="36">
        <f>SUM(I9:I33)</f>
        <v>379850282772</v>
      </c>
      <c r="M34" s="36">
        <f>SUM(M9:M33)</f>
        <v>39346634771087</v>
      </c>
      <c r="O34" s="36">
        <f>SUM(O9:O33)</f>
        <v>-38151969624022</v>
      </c>
      <c r="Q34" s="36">
        <f>SUM(Q9:Q33)</f>
        <v>1194665147065</v>
      </c>
    </row>
    <row r="38" spans="1:17" ht="19.5" customHeight="1" x14ac:dyDescent="0.45">
      <c r="E38" s="18"/>
    </row>
  </sheetData>
  <sortState ref="A9:Q33">
    <sortCondition descending="1" ref="Q9:Q33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13"/>
  <sheetViews>
    <sheetView rightToLeft="1" view="pageBreakPreview" zoomScale="93" zoomScaleNormal="100" zoomScaleSheetLayoutView="93" workbookViewId="0">
      <selection activeCell="C26" sqref="C26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16384" width="9.140625" style="5"/>
  </cols>
  <sheetData>
    <row r="1" spans="1:27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7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7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4" spans="1:27" ht="21" x14ac:dyDescent="0.45">
      <c r="A4" s="40" t="s">
        <v>147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40" t="s">
        <v>148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67" t="s">
        <v>181</v>
      </c>
      <c r="D6" s="167"/>
      <c r="E6" s="167"/>
      <c r="F6" s="167"/>
      <c r="G6" s="167"/>
      <c r="I6" s="167" t="s">
        <v>2</v>
      </c>
      <c r="J6" s="167"/>
      <c r="K6" s="167"/>
      <c r="L6" s="167"/>
      <c r="M6" s="167"/>
      <c r="N6" s="167"/>
      <c r="O6" s="167"/>
      <c r="Q6" s="167" t="s">
        <v>186</v>
      </c>
      <c r="R6" s="167"/>
      <c r="S6" s="167"/>
      <c r="T6" s="167"/>
      <c r="U6" s="167"/>
      <c r="V6" s="167"/>
      <c r="W6" s="167"/>
      <c r="X6" s="167"/>
      <c r="Y6" s="167"/>
    </row>
    <row r="7" spans="1:27" ht="21" customHeight="1" x14ac:dyDescent="0.45">
      <c r="A7" s="176" t="s">
        <v>5</v>
      </c>
      <c r="B7" s="47"/>
      <c r="C7" s="169" t="s">
        <v>6</v>
      </c>
      <c r="D7" s="22"/>
      <c r="E7" s="169" t="s">
        <v>7</v>
      </c>
      <c r="F7" s="22"/>
      <c r="G7" s="169" t="s">
        <v>8</v>
      </c>
      <c r="I7" s="168" t="s">
        <v>3</v>
      </c>
      <c r="J7" s="168"/>
      <c r="K7" s="168"/>
      <c r="L7" s="22"/>
      <c r="M7" s="168" t="s">
        <v>4</v>
      </c>
      <c r="N7" s="168"/>
      <c r="O7" s="168"/>
      <c r="Q7" s="169" t="s">
        <v>6</v>
      </c>
      <c r="R7" s="22"/>
      <c r="S7" s="171" t="s">
        <v>10</v>
      </c>
      <c r="T7" s="22"/>
      <c r="U7" s="169" t="s">
        <v>7</v>
      </c>
      <c r="V7" s="22"/>
      <c r="W7" s="169" t="s">
        <v>8</v>
      </c>
      <c r="X7" s="22"/>
      <c r="Y7" s="173" t="s">
        <v>132</v>
      </c>
    </row>
    <row r="8" spans="1:27" ht="21" x14ac:dyDescent="0.45">
      <c r="A8" s="167"/>
      <c r="B8" s="47"/>
      <c r="C8" s="170"/>
      <c r="E8" s="170"/>
      <c r="G8" s="170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70"/>
      <c r="S8" s="172"/>
      <c r="U8" s="170"/>
      <c r="W8" s="170"/>
      <c r="Y8" s="174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160</v>
      </c>
      <c r="B10" s="47"/>
      <c r="C10" s="2">
        <v>459654776</v>
      </c>
      <c r="D10" s="2"/>
      <c r="E10" s="2">
        <v>1992838521412</v>
      </c>
      <c r="F10" s="2"/>
      <c r="G10" s="2">
        <v>2381009234561.4702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459654776</v>
      </c>
      <c r="R10" s="2"/>
      <c r="S10" s="2">
        <v>5325</v>
      </c>
      <c r="T10" s="2"/>
      <c r="U10" s="2">
        <v>1992838521412</v>
      </c>
      <c r="V10" s="2"/>
      <c r="W10" s="2">
        <v>2433098095190</v>
      </c>
      <c r="Y10" s="124">
        <v>3.203609798218246E-2</v>
      </c>
      <c r="AA10" s="101"/>
    </row>
    <row r="11" spans="1:27" ht="21" x14ac:dyDescent="0.45">
      <c r="A11" s="35" t="s">
        <v>159</v>
      </c>
      <c r="C11" s="2"/>
      <c r="E11" s="79">
        <v>1992838521412</v>
      </c>
      <c r="G11" s="79">
        <v>2381009234561.4702</v>
      </c>
      <c r="I11" s="2"/>
      <c r="K11" s="79">
        <v>0</v>
      </c>
      <c r="M11" s="2"/>
      <c r="O11" s="79">
        <v>0</v>
      </c>
      <c r="Q11" s="2"/>
      <c r="S11" s="2"/>
      <c r="U11" s="79">
        <v>1992838521412</v>
      </c>
      <c r="W11" s="79">
        <v>2433098095190</v>
      </c>
      <c r="Y11" s="93">
        <v>3.203609798218246E-2</v>
      </c>
    </row>
    <row r="13" spans="1:27" x14ac:dyDescent="0.45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</row>
  </sheetData>
  <sortState ref="A10:Y10">
    <sortCondition descending="1" ref="W10"/>
  </sortState>
  <mergeCells count="18">
    <mergeCell ref="A13:Y13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32"/>
  <sheetViews>
    <sheetView rightToLeft="1" view="pageBreakPreview" zoomScale="91" zoomScaleNormal="100" zoomScaleSheetLayoutView="91" workbookViewId="0">
      <selection activeCell="E30" sqref="E30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9" customWidth="1"/>
    <col min="26" max="26" width="2.5703125" style="18" customWidth="1"/>
    <col min="27" max="16384" width="9.140625" style="18"/>
  </cols>
  <sheetData>
    <row r="1" spans="1:27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7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7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5" spans="1:27" ht="21" x14ac:dyDescent="0.45">
      <c r="A5" s="178" t="s">
        <v>150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</row>
    <row r="6" spans="1:27" ht="21" x14ac:dyDescent="0.45">
      <c r="A6" s="123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1"/>
    </row>
    <row r="7" spans="1:27" ht="21" x14ac:dyDescent="0.45">
      <c r="C7" s="167" t="s">
        <v>181</v>
      </c>
      <c r="D7" s="167"/>
      <c r="E7" s="167"/>
      <c r="F7" s="167"/>
      <c r="G7" s="167"/>
      <c r="I7" s="167" t="s">
        <v>2</v>
      </c>
      <c r="J7" s="167"/>
      <c r="K7" s="167"/>
      <c r="L7" s="167"/>
      <c r="M7" s="167"/>
      <c r="N7" s="167"/>
      <c r="O7" s="167"/>
      <c r="Q7" s="167" t="s">
        <v>186</v>
      </c>
      <c r="R7" s="167"/>
      <c r="S7" s="167"/>
      <c r="T7" s="167"/>
      <c r="U7" s="167"/>
      <c r="V7" s="167"/>
      <c r="W7" s="167"/>
      <c r="X7" s="167"/>
      <c r="Y7" s="167"/>
    </row>
    <row r="8" spans="1:27" ht="21" x14ac:dyDescent="0.45">
      <c r="A8" s="176" t="s">
        <v>16</v>
      </c>
      <c r="C8" s="177" t="s">
        <v>17</v>
      </c>
      <c r="D8" s="70"/>
      <c r="E8" s="177" t="s">
        <v>7</v>
      </c>
      <c r="F8" s="70"/>
      <c r="G8" s="177" t="s">
        <v>8</v>
      </c>
      <c r="I8" s="179" t="s">
        <v>155</v>
      </c>
      <c r="J8" s="179"/>
      <c r="K8" s="179"/>
      <c r="L8" s="70"/>
      <c r="M8" s="179" t="s">
        <v>156</v>
      </c>
      <c r="N8" s="179"/>
      <c r="O8" s="179"/>
      <c r="Q8" s="177" t="s">
        <v>6</v>
      </c>
      <c r="R8" s="70"/>
      <c r="S8" s="180" t="s">
        <v>18</v>
      </c>
      <c r="T8" s="70"/>
      <c r="U8" s="177" t="s">
        <v>7</v>
      </c>
      <c r="V8" s="70"/>
      <c r="W8" s="177" t="s">
        <v>8</v>
      </c>
      <c r="X8" s="70"/>
      <c r="Y8" s="173" t="s">
        <v>132</v>
      </c>
    </row>
    <row r="9" spans="1:27" ht="21" x14ac:dyDescent="0.45">
      <c r="A9" s="167"/>
      <c r="C9" s="167"/>
      <c r="E9" s="167"/>
      <c r="G9" s="167"/>
      <c r="I9" s="119" t="s">
        <v>6</v>
      </c>
      <c r="J9" s="70"/>
      <c r="K9" s="119" t="s">
        <v>7</v>
      </c>
      <c r="M9" s="119" t="s">
        <v>6</v>
      </c>
      <c r="N9" s="70"/>
      <c r="O9" s="119" t="s">
        <v>157</v>
      </c>
      <c r="Q9" s="167"/>
      <c r="S9" s="181"/>
      <c r="U9" s="167"/>
      <c r="W9" s="167"/>
      <c r="Y9" s="174"/>
    </row>
    <row r="10" spans="1:27" ht="21" x14ac:dyDescent="0.45">
      <c r="A10" s="118"/>
      <c r="C10" s="118"/>
      <c r="E10" s="49" t="s">
        <v>133</v>
      </c>
      <c r="G10" s="49" t="s">
        <v>133</v>
      </c>
      <c r="I10" s="118"/>
      <c r="J10" s="14"/>
      <c r="K10" s="49" t="s">
        <v>133</v>
      </c>
      <c r="M10" s="118"/>
      <c r="N10" s="14"/>
      <c r="O10" s="49" t="s">
        <v>133</v>
      </c>
      <c r="Q10" s="118"/>
      <c r="S10" s="49" t="s">
        <v>133</v>
      </c>
      <c r="U10" s="49" t="s">
        <v>133</v>
      </c>
      <c r="W10" s="49" t="s">
        <v>133</v>
      </c>
      <c r="Y10" s="92"/>
    </row>
    <row r="11" spans="1:27" s="127" customFormat="1" x14ac:dyDescent="0.45">
      <c r="A11" s="11" t="s">
        <v>20</v>
      </c>
      <c r="B11" s="18"/>
      <c r="C11" s="128">
        <v>24370996</v>
      </c>
      <c r="D11" s="128"/>
      <c r="E11" s="128">
        <v>619179771193</v>
      </c>
      <c r="F11" s="125"/>
      <c r="G11" s="128">
        <v>935453483428.46399</v>
      </c>
      <c r="H11" s="11"/>
      <c r="I11" s="49">
        <v>1146000</v>
      </c>
      <c r="J11" s="49"/>
      <c r="K11" s="49">
        <v>49994515560</v>
      </c>
      <c r="L11" s="11"/>
      <c r="M11" s="11">
        <v>0</v>
      </c>
      <c r="N11" s="11"/>
      <c r="O11" s="11">
        <v>0</v>
      </c>
      <c r="P11" s="11"/>
      <c r="Q11" s="49">
        <v>25516996</v>
      </c>
      <c r="R11" s="33"/>
      <c r="S11" s="49">
        <v>42873</v>
      </c>
      <c r="T11" s="33"/>
      <c r="U11" s="49">
        <v>669174286753</v>
      </c>
      <c r="V11" s="33"/>
      <c r="W11" s="49">
        <v>1092677381302</v>
      </c>
      <c r="X11" s="33"/>
      <c r="Y11" s="126">
        <v>1.438705645263837E-2</v>
      </c>
    </row>
    <row r="12" spans="1:27" x14ac:dyDescent="0.45">
      <c r="A12" s="11" t="s">
        <v>164</v>
      </c>
      <c r="C12" s="128">
        <v>55389172</v>
      </c>
      <c r="D12" s="128"/>
      <c r="E12" s="128">
        <v>999999988530</v>
      </c>
      <c r="F12" s="125"/>
      <c r="G12" s="128">
        <v>1054824190975.64</v>
      </c>
      <c r="I12" s="49">
        <v>0</v>
      </c>
      <c r="J12" s="49"/>
      <c r="K12" s="49">
        <v>0</v>
      </c>
      <c r="M12" s="11">
        <v>0</v>
      </c>
      <c r="O12" s="11">
        <v>0</v>
      </c>
      <c r="Q12" s="49">
        <v>55389172</v>
      </c>
      <c r="R12" s="33"/>
      <c r="S12" s="49">
        <v>19543.689999999999</v>
      </c>
      <c r="T12" s="33"/>
      <c r="U12" s="49">
        <v>999999988530</v>
      </c>
      <c r="V12" s="33"/>
      <c r="W12" s="49">
        <v>1082508806924.6801</v>
      </c>
      <c r="X12" s="33"/>
      <c r="Y12" s="126">
        <v>1.4253168942827348E-2</v>
      </c>
      <c r="AA12" s="127"/>
    </row>
    <row r="13" spans="1:27" x14ac:dyDescent="0.45">
      <c r="A13" s="11" t="s">
        <v>19</v>
      </c>
      <c r="C13" s="128">
        <v>758126</v>
      </c>
      <c r="D13" s="128"/>
      <c r="E13" s="128">
        <v>270519617091</v>
      </c>
      <c r="F13" s="125"/>
      <c r="G13" s="128">
        <v>291304736551.763</v>
      </c>
      <c r="I13" s="49">
        <v>0</v>
      </c>
      <c r="J13" s="49"/>
      <c r="K13" s="49">
        <v>0</v>
      </c>
      <c r="M13" s="11">
        <v>0</v>
      </c>
      <c r="O13" s="11">
        <v>0</v>
      </c>
      <c r="Q13" s="49">
        <v>758126</v>
      </c>
      <c r="R13" s="33"/>
      <c r="S13" s="49">
        <v>451598</v>
      </c>
      <c r="T13" s="33"/>
      <c r="U13" s="49">
        <v>270519617091</v>
      </c>
      <c r="V13" s="33"/>
      <c r="W13" s="49">
        <v>341961623127</v>
      </c>
      <c r="X13" s="33"/>
      <c r="Y13" s="126">
        <v>4.5025377670961687E-3</v>
      </c>
      <c r="AA13" s="127"/>
    </row>
    <row r="14" spans="1:27" x14ac:dyDescent="0.45">
      <c r="A14" s="11" t="s">
        <v>165</v>
      </c>
      <c r="C14" s="128">
        <v>9300000</v>
      </c>
      <c r="D14" s="128"/>
      <c r="E14" s="128">
        <v>99815508045</v>
      </c>
      <c r="F14" s="125"/>
      <c r="G14" s="128">
        <v>128009504040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9300000</v>
      </c>
      <c r="R14" s="33"/>
      <c r="S14" s="49">
        <v>15499</v>
      </c>
      <c r="T14" s="33"/>
      <c r="U14" s="49">
        <v>99815508045</v>
      </c>
      <c r="V14" s="33"/>
      <c r="W14" s="49">
        <v>143967731160</v>
      </c>
      <c r="X14" s="33"/>
      <c r="Y14" s="126">
        <v>1.8955932565284015E-3</v>
      </c>
      <c r="AA14" s="127"/>
    </row>
    <row r="15" spans="1:27" x14ac:dyDescent="0.45">
      <c r="A15" s="11" t="s">
        <v>174</v>
      </c>
      <c r="B15" s="127"/>
      <c r="C15" s="128">
        <v>10000000</v>
      </c>
      <c r="D15" s="128"/>
      <c r="E15" s="128">
        <v>100120000000</v>
      </c>
      <c r="F15" s="128"/>
      <c r="G15" s="128">
        <v>122053360000</v>
      </c>
      <c r="H15" s="14"/>
      <c r="I15" s="49">
        <v>0</v>
      </c>
      <c r="J15" s="49"/>
      <c r="K15" s="49">
        <v>0</v>
      </c>
      <c r="L15" s="14"/>
      <c r="M15" s="49">
        <v>0</v>
      </c>
      <c r="N15" s="49"/>
      <c r="O15" s="14">
        <v>0</v>
      </c>
      <c r="P15" s="14"/>
      <c r="Q15" s="49">
        <v>10000000</v>
      </c>
      <c r="R15" s="49"/>
      <c r="S15" s="49">
        <v>13729</v>
      </c>
      <c r="T15" s="49"/>
      <c r="U15" s="49">
        <v>100120000000</v>
      </c>
      <c r="V15" s="49"/>
      <c r="W15" s="49">
        <v>137125252000</v>
      </c>
      <c r="X15" s="49"/>
      <c r="Y15" s="126">
        <v>1.8054997525944042E-3</v>
      </c>
      <c r="AA15" s="127"/>
    </row>
    <row r="16" spans="1:27" x14ac:dyDescent="0.45">
      <c r="A16" s="11" t="s">
        <v>119</v>
      </c>
      <c r="C16" s="125">
        <v>6050000</v>
      </c>
      <c r="D16" s="125"/>
      <c r="E16" s="125">
        <v>99940496613</v>
      </c>
      <c r="F16" s="125"/>
      <c r="G16" s="125">
        <v>102667437468.75</v>
      </c>
      <c r="I16" s="49">
        <v>0</v>
      </c>
      <c r="J16" s="49"/>
      <c r="K16" s="49">
        <v>0</v>
      </c>
      <c r="M16" s="11">
        <v>0</v>
      </c>
      <c r="N16" s="33"/>
      <c r="O16" s="11">
        <v>0</v>
      </c>
      <c r="Q16" s="49">
        <v>6050000</v>
      </c>
      <c r="R16" s="33"/>
      <c r="S16" s="49">
        <v>20510</v>
      </c>
      <c r="T16" s="33"/>
      <c r="U16" s="49">
        <v>99940496613</v>
      </c>
      <c r="V16" s="33"/>
      <c r="W16" s="49">
        <v>123938148468.75</v>
      </c>
      <c r="X16" s="33"/>
      <c r="Y16" s="126">
        <v>1.6318678954722115E-3</v>
      </c>
      <c r="AA16" s="127"/>
    </row>
    <row r="17" spans="1:27" x14ac:dyDescent="0.45">
      <c r="A17" s="11" t="s">
        <v>182</v>
      </c>
      <c r="C17" s="128">
        <v>9500000</v>
      </c>
      <c r="D17" s="128"/>
      <c r="E17" s="128">
        <v>95114000000</v>
      </c>
      <c r="F17" s="128"/>
      <c r="G17" s="128">
        <v>94886000000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9500000</v>
      </c>
      <c r="R17" s="33"/>
      <c r="S17" s="49">
        <v>10868</v>
      </c>
      <c r="T17" s="33"/>
      <c r="U17" s="49">
        <v>95114000000</v>
      </c>
      <c r="V17" s="33"/>
      <c r="W17" s="49">
        <v>103122104800</v>
      </c>
      <c r="X17" s="33"/>
      <c r="Y17" s="126">
        <v>1.3577873658413714E-3</v>
      </c>
      <c r="AA17" s="127"/>
    </row>
    <row r="18" spans="1:27" x14ac:dyDescent="0.45">
      <c r="A18" s="11" t="s">
        <v>111</v>
      </c>
      <c r="C18" s="125">
        <v>4710000</v>
      </c>
      <c r="D18" s="125"/>
      <c r="E18" s="125">
        <v>96184113372</v>
      </c>
      <c r="F18" s="125"/>
      <c r="G18" s="125">
        <v>79452727711.875</v>
      </c>
      <c r="I18" s="49">
        <v>0</v>
      </c>
      <c r="J18" s="49"/>
      <c r="K18" s="49">
        <v>0</v>
      </c>
      <c r="M18" s="11">
        <v>0</v>
      </c>
      <c r="N18" s="33"/>
      <c r="O18" s="11">
        <v>0</v>
      </c>
      <c r="Q18" s="49">
        <v>4710000</v>
      </c>
      <c r="R18" s="33"/>
      <c r="S18" s="49">
        <v>20435</v>
      </c>
      <c r="T18" s="33"/>
      <c r="U18" s="49">
        <v>96184113372</v>
      </c>
      <c r="V18" s="33"/>
      <c r="W18" s="49">
        <v>96134554490.625</v>
      </c>
      <c r="X18" s="33"/>
      <c r="Y18" s="126">
        <v>1.2657837401720633E-3</v>
      </c>
      <c r="AA18" s="127"/>
    </row>
    <row r="19" spans="1:27" x14ac:dyDescent="0.45">
      <c r="A19" s="11" t="s">
        <v>120</v>
      </c>
      <c r="C19" s="128">
        <v>3541990</v>
      </c>
      <c r="D19" s="128"/>
      <c r="E19" s="128">
        <v>49999991786</v>
      </c>
      <c r="F19" s="128"/>
      <c r="G19" s="128">
        <v>48149238700.368797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3541990</v>
      </c>
      <c r="R19" s="33"/>
      <c r="S19" s="49">
        <v>15910</v>
      </c>
      <c r="T19" s="33"/>
      <c r="U19" s="49">
        <v>49999991786</v>
      </c>
      <c r="V19" s="33"/>
      <c r="W19" s="49">
        <v>56286141640.181297</v>
      </c>
      <c r="X19" s="33"/>
      <c r="Y19" s="126">
        <v>7.4110795293809873E-4</v>
      </c>
      <c r="AA19" s="127"/>
    </row>
    <row r="20" spans="1:27" ht="21" x14ac:dyDescent="0.45">
      <c r="A20" s="122" t="s">
        <v>159</v>
      </c>
      <c r="C20" s="14"/>
      <c r="D20" s="14"/>
      <c r="E20" s="81">
        <v>2430873486630</v>
      </c>
      <c r="G20" s="81">
        <v>2856800678876.8608</v>
      </c>
      <c r="I20" s="14"/>
      <c r="K20" s="87">
        <v>49994515560</v>
      </c>
      <c r="M20" s="14"/>
      <c r="O20" s="36">
        <v>0</v>
      </c>
      <c r="Q20" s="49"/>
      <c r="R20" s="33"/>
      <c r="S20" s="49"/>
      <c r="T20" s="33"/>
      <c r="U20" s="81">
        <v>2480868002190</v>
      </c>
      <c r="V20" s="33"/>
      <c r="W20" s="81">
        <v>3177721743913.2363</v>
      </c>
      <c r="X20" s="33"/>
      <c r="Y20" s="88">
        <v>4.1840403126108441E-2</v>
      </c>
      <c r="AA20" s="127"/>
    </row>
    <row r="23" spans="1:27" x14ac:dyDescent="0.45">
      <c r="U23" s="129"/>
    </row>
    <row r="24" spans="1:27" x14ac:dyDescent="0.45">
      <c r="C24" s="18"/>
    </row>
    <row r="25" spans="1:27" x14ac:dyDescent="0.45">
      <c r="C25" s="18"/>
    </row>
    <row r="26" spans="1:27" x14ac:dyDescent="0.45">
      <c r="C26" s="18"/>
    </row>
    <row r="27" spans="1:27" x14ac:dyDescent="0.45">
      <c r="C27" s="18"/>
      <c r="G27" s="18"/>
    </row>
    <row r="28" spans="1:27" x14ac:dyDescent="0.45">
      <c r="C28" s="18"/>
      <c r="G28" s="18"/>
    </row>
    <row r="29" spans="1:27" x14ac:dyDescent="0.45">
      <c r="C29" s="18"/>
      <c r="G29" s="18"/>
    </row>
    <row r="30" spans="1:27" x14ac:dyDescent="0.45">
      <c r="C30" s="18"/>
      <c r="G30" s="18"/>
    </row>
    <row r="31" spans="1:27" x14ac:dyDescent="0.45">
      <c r="G31" s="18"/>
    </row>
    <row r="32" spans="1:27" x14ac:dyDescent="0.45">
      <c r="G32" s="18"/>
    </row>
  </sheetData>
  <sortState ref="A11:Y19">
    <sortCondition descending="1" ref="W11:W19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7"/>
  <sheetViews>
    <sheetView rightToLeft="1" view="pageBreakPreview" zoomScale="115" zoomScaleNormal="100" zoomScaleSheetLayoutView="115" workbookViewId="0">
      <selection activeCell="C23" sqref="C23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4" ht="21" x14ac:dyDescent="0.45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4" ht="21" x14ac:dyDescent="0.45">
      <c r="A3" s="182" t="s">
        <v>185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5" spans="1:14" ht="21" x14ac:dyDescent="0.45">
      <c r="A5" s="184" t="s">
        <v>144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4" ht="21" x14ac:dyDescent="0.45">
      <c r="C6" s="43" t="s">
        <v>181</v>
      </c>
      <c r="D6" s="54"/>
      <c r="E6" s="183" t="s">
        <v>2</v>
      </c>
      <c r="F6" s="183"/>
      <c r="G6" s="183"/>
      <c r="H6" s="54"/>
      <c r="I6" s="183" t="s">
        <v>186</v>
      </c>
      <c r="J6" s="183"/>
      <c r="K6" s="183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2" t="s">
        <v>131</v>
      </c>
      <c r="C9" s="33">
        <v>29493323178710</v>
      </c>
      <c r="D9" s="33"/>
      <c r="E9" s="33">
        <v>23533222469258</v>
      </c>
      <c r="F9" s="33"/>
      <c r="G9" s="33">
        <v>28041552886928</v>
      </c>
      <c r="H9" s="33"/>
      <c r="I9" s="33">
        <v>24984992761040</v>
      </c>
      <c r="J9" s="33"/>
      <c r="K9" s="117">
        <v>0.32897221766732432</v>
      </c>
    </row>
    <row r="10" spans="1:14" s="45" customFormat="1" ht="21" x14ac:dyDescent="0.55000000000000004">
      <c r="A10" s="35" t="s">
        <v>159</v>
      </c>
      <c r="C10" s="87">
        <v>29493323178710</v>
      </c>
      <c r="D10" s="46"/>
      <c r="E10" s="87">
        <v>23533222469258</v>
      </c>
      <c r="F10" s="46"/>
      <c r="G10" s="87">
        <v>28041552886928</v>
      </c>
      <c r="H10" s="46"/>
      <c r="I10" s="87">
        <v>24984992761040</v>
      </c>
      <c r="J10" s="46"/>
      <c r="K10" s="88">
        <v>0.32897221766732432</v>
      </c>
      <c r="L10" s="42"/>
      <c r="M10" s="42"/>
      <c r="N10" s="42"/>
    </row>
    <row r="13" spans="1:14" x14ac:dyDescent="0.45">
      <c r="G13" s="89"/>
    </row>
    <row r="14" spans="1:14" x14ac:dyDescent="0.45">
      <c r="G14" s="89"/>
    </row>
    <row r="15" spans="1:14" x14ac:dyDescent="0.45">
      <c r="G15" s="89"/>
    </row>
    <row r="16" spans="1:14" x14ac:dyDescent="0.45">
      <c r="G16" s="89"/>
    </row>
    <row r="17" spans="7:7" x14ac:dyDescent="0.45">
      <c r="G17" s="89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33"/>
  <sheetViews>
    <sheetView rightToLeft="1" view="pageBreakPreview" zoomScale="70" zoomScaleNormal="100" zoomScaleSheetLayoutView="70" workbookViewId="0">
      <selection activeCell="I37" sqref="I37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4" bestFit="1" customWidth="1"/>
    <col min="38" max="38" width="0.28515625" style="5" customWidth="1"/>
    <col min="39" max="16384" width="9.140625" style="5"/>
  </cols>
  <sheetData>
    <row r="1" spans="1:37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</row>
    <row r="2" spans="1:37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</row>
    <row r="3" spans="1:37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</row>
    <row r="4" spans="1:37" ht="21" x14ac:dyDescent="0.45">
      <c r="A4" s="178" t="s">
        <v>90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1"/>
    </row>
    <row r="6" spans="1:37" ht="21" x14ac:dyDescent="0.4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67" t="s">
        <v>181</v>
      </c>
      <c r="P6" s="167"/>
      <c r="Q6" s="167"/>
      <c r="R6" s="167"/>
      <c r="S6" s="167"/>
      <c r="U6" s="167" t="s">
        <v>2</v>
      </c>
      <c r="V6" s="167"/>
      <c r="W6" s="167"/>
      <c r="X6" s="167"/>
      <c r="Y6" s="167"/>
      <c r="Z6" s="167"/>
      <c r="AA6" s="167"/>
      <c r="AC6" s="167" t="s">
        <v>186</v>
      </c>
      <c r="AD6" s="167"/>
      <c r="AE6" s="167"/>
      <c r="AF6" s="167"/>
      <c r="AG6" s="167"/>
      <c r="AH6" s="167"/>
      <c r="AI6" s="167"/>
      <c r="AJ6" s="167"/>
      <c r="AK6" s="167"/>
    </row>
    <row r="7" spans="1:37" ht="21" customHeight="1" x14ac:dyDescent="0.45">
      <c r="A7" s="185" t="s">
        <v>21</v>
      </c>
      <c r="B7" s="185"/>
      <c r="C7" s="180" t="s">
        <v>22</v>
      </c>
      <c r="D7" s="22"/>
      <c r="E7" s="180" t="s">
        <v>23</v>
      </c>
      <c r="F7" s="22"/>
      <c r="G7" s="177" t="s">
        <v>24</v>
      </c>
      <c r="H7" s="22"/>
      <c r="I7" s="177" t="s">
        <v>25</v>
      </c>
      <c r="J7" s="12"/>
      <c r="K7" s="177" t="s">
        <v>26</v>
      </c>
      <c r="L7" s="22"/>
      <c r="M7" s="177" t="s">
        <v>14</v>
      </c>
      <c r="N7" s="22"/>
      <c r="O7" s="177" t="s">
        <v>6</v>
      </c>
      <c r="P7" s="22"/>
      <c r="Q7" s="177" t="s">
        <v>7</v>
      </c>
      <c r="R7" s="22"/>
      <c r="S7" s="177" t="s">
        <v>8</v>
      </c>
      <c r="U7" s="179" t="s">
        <v>3</v>
      </c>
      <c r="V7" s="179"/>
      <c r="W7" s="179"/>
      <c r="X7" s="22"/>
      <c r="Y7" s="179" t="s">
        <v>4</v>
      </c>
      <c r="Z7" s="179"/>
      <c r="AA7" s="179"/>
      <c r="AC7" s="177" t="s">
        <v>6</v>
      </c>
      <c r="AD7" s="22"/>
      <c r="AE7" s="177" t="s">
        <v>10</v>
      </c>
      <c r="AF7" s="22"/>
      <c r="AG7" s="177" t="s">
        <v>7</v>
      </c>
      <c r="AH7" s="22"/>
      <c r="AI7" s="180" t="s">
        <v>8</v>
      </c>
      <c r="AJ7" s="22"/>
      <c r="AK7" s="173" t="s">
        <v>132</v>
      </c>
    </row>
    <row r="8" spans="1:37" ht="21" x14ac:dyDescent="0.45">
      <c r="A8" s="185"/>
      <c r="B8" s="185"/>
      <c r="C8" s="181"/>
      <c r="E8" s="181"/>
      <c r="G8" s="167"/>
      <c r="I8" s="167"/>
      <c r="K8" s="167"/>
      <c r="M8" s="167"/>
      <c r="O8" s="167"/>
      <c r="Q8" s="167"/>
      <c r="S8" s="167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67"/>
      <c r="AE8" s="167"/>
      <c r="AG8" s="167"/>
      <c r="AI8" s="181"/>
      <c r="AK8" s="174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2"/>
    </row>
    <row r="10" spans="1:37" x14ac:dyDescent="0.45">
      <c r="A10" s="17" t="s">
        <v>176</v>
      </c>
      <c r="C10" s="7" t="s">
        <v>194</v>
      </c>
      <c r="E10" s="7" t="s">
        <v>194</v>
      </c>
      <c r="G10" s="7" t="s">
        <v>99</v>
      </c>
      <c r="I10" s="7" t="s">
        <v>179</v>
      </c>
      <c r="K10" s="9">
        <v>23</v>
      </c>
      <c r="L10" s="57"/>
      <c r="M10" s="9">
        <v>23</v>
      </c>
      <c r="O10" s="9">
        <v>5000000</v>
      </c>
      <c r="P10" s="57"/>
      <c r="Q10" s="9">
        <v>5000000000000</v>
      </c>
      <c r="R10" s="57"/>
      <c r="S10" s="9">
        <v>5000000000000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5000000</v>
      </c>
      <c r="AD10" s="57"/>
      <c r="AE10" s="9">
        <v>1000000</v>
      </c>
      <c r="AF10" s="57"/>
      <c r="AG10" s="9">
        <v>5000000000000</v>
      </c>
      <c r="AH10" s="57"/>
      <c r="AI10" s="9">
        <v>5000000000000</v>
      </c>
      <c r="AJ10" s="57"/>
      <c r="AK10" s="96">
        <v>6.5833962974026272E-2</v>
      </c>
    </row>
    <row r="11" spans="1:37" x14ac:dyDescent="0.45">
      <c r="A11" s="1" t="s">
        <v>177</v>
      </c>
      <c r="C11" s="7" t="s">
        <v>194</v>
      </c>
      <c r="E11" s="7" t="s">
        <v>194</v>
      </c>
      <c r="G11" s="2" t="s">
        <v>99</v>
      </c>
      <c r="I11" s="7" t="s">
        <v>179</v>
      </c>
      <c r="K11" s="10">
        <v>23</v>
      </c>
      <c r="L11" s="57"/>
      <c r="M11" s="10">
        <v>23</v>
      </c>
      <c r="O11" s="9">
        <v>5000000</v>
      </c>
      <c r="P11" s="57"/>
      <c r="Q11" s="9">
        <v>5000000000000</v>
      </c>
      <c r="R11" s="57"/>
      <c r="S11" s="10">
        <v>5000000000000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5000000</v>
      </c>
      <c r="AD11" s="57"/>
      <c r="AE11" s="9">
        <v>1000000</v>
      </c>
      <c r="AF11" s="57"/>
      <c r="AG11" s="9">
        <v>5000000000000</v>
      </c>
      <c r="AH11" s="57"/>
      <c r="AI11" s="9">
        <v>5000000000000</v>
      </c>
      <c r="AJ11" s="57"/>
      <c r="AK11" s="96">
        <v>6.5833962974026272E-2</v>
      </c>
    </row>
    <row r="12" spans="1:37" x14ac:dyDescent="0.45">
      <c r="A12" s="17" t="s">
        <v>189</v>
      </c>
      <c r="C12" s="7" t="s">
        <v>27</v>
      </c>
      <c r="E12" s="7" t="s">
        <v>27</v>
      </c>
      <c r="G12" s="7" t="s">
        <v>192</v>
      </c>
      <c r="I12" s="7" t="s">
        <v>193</v>
      </c>
      <c r="K12" s="9">
        <v>23</v>
      </c>
      <c r="L12" s="57"/>
      <c r="M12" s="9">
        <v>23</v>
      </c>
      <c r="O12" s="9">
        <v>0</v>
      </c>
      <c r="P12" s="57"/>
      <c r="Q12" s="9">
        <v>0</v>
      </c>
      <c r="R12" s="57"/>
      <c r="S12" s="9">
        <v>0</v>
      </c>
      <c r="T12" s="57"/>
      <c r="U12" s="9">
        <v>5423000</v>
      </c>
      <c r="V12" s="57"/>
      <c r="W12" s="9">
        <v>5000439840000</v>
      </c>
      <c r="X12" s="57"/>
      <c r="Y12" s="9">
        <v>-461700</v>
      </c>
      <c r="Z12" s="57"/>
      <c r="AA12" s="9">
        <v>-379159131802</v>
      </c>
      <c r="AB12" s="57"/>
      <c r="AC12" s="9">
        <v>4961300</v>
      </c>
      <c r="AD12" s="57"/>
      <c r="AE12" s="9">
        <v>841098</v>
      </c>
      <c r="AF12" s="57"/>
      <c r="AG12" s="9">
        <v>4574715504000</v>
      </c>
      <c r="AH12" s="57"/>
      <c r="AI12" s="9">
        <v>4172183162114</v>
      </c>
      <c r="AJ12" s="57"/>
      <c r="AK12" s="96">
        <v>5.4934270363093785E-2</v>
      </c>
    </row>
    <row r="13" spans="1:37" x14ac:dyDescent="0.45">
      <c r="A13" s="17" t="s">
        <v>104</v>
      </c>
      <c r="C13" s="7" t="s">
        <v>27</v>
      </c>
      <c r="E13" s="7" t="s">
        <v>27</v>
      </c>
      <c r="G13" s="2" t="s">
        <v>106</v>
      </c>
      <c r="I13" s="7" t="s">
        <v>107</v>
      </c>
      <c r="K13" s="9">
        <v>18</v>
      </c>
      <c r="L13" s="57"/>
      <c r="M13" s="9">
        <v>18</v>
      </c>
      <c r="O13" s="9">
        <v>4302000</v>
      </c>
      <c r="P13" s="57"/>
      <c r="Q13" s="9">
        <v>3650468775951</v>
      </c>
      <c r="R13" s="57"/>
      <c r="S13" s="9">
        <v>4122478753271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4302000</v>
      </c>
      <c r="AD13" s="57"/>
      <c r="AE13" s="9">
        <v>965528</v>
      </c>
      <c r="AF13" s="57"/>
      <c r="AG13" s="9">
        <v>3650468775951</v>
      </c>
      <c r="AH13" s="57"/>
      <c r="AI13" s="9">
        <v>4152948597611</v>
      </c>
      <c r="AJ13" s="57"/>
      <c r="AK13" s="96">
        <v>5.4681012841631377E-2</v>
      </c>
    </row>
    <row r="14" spans="1:37" x14ac:dyDescent="0.45">
      <c r="A14" s="17" t="s">
        <v>96</v>
      </c>
      <c r="C14" s="7" t="s">
        <v>27</v>
      </c>
      <c r="E14" s="7" t="s">
        <v>27</v>
      </c>
      <c r="G14" s="7" t="s">
        <v>100</v>
      </c>
      <c r="I14" s="7" t="s">
        <v>101</v>
      </c>
      <c r="K14" s="9">
        <v>23</v>
      </c>
      <c r="L14" s="57"/>
      <c r="M14" s="9">
        <v>23</v>
      </c>
      <c r="O14" s="9">
        <v>3528000</v>
      </c>
      <c r="P14" s="57"/>
      <c r="Q14" s="9">
        <v>3199976493180</v>
      </c>
      <c r="R14" s="57"/>
      <c r="S14" s="9">
        <v>3169333454175</v>
      </c>
      <c r="T14" s="57"/>
      <c r="U14" s="9">
        <v>0</v>
      </c>
      <c r="V14" s="57"/>
      <c r="W14" s="9">
        <v>0</v>
      </c>
      <c r="X14" s="57"/>
      <c r="Y14" s="9">
        <v>0</v>
      </c>
      <c r="Z14" s="33"/>
      <c r="AA14" s="33">
        <v>0</v>
      </c>
      <c r="AB14" s="57"/>
      <c r="AC14" s="9">
        <v>3528000</v>
      </c>
      <c r="AD14" s="57"/>
      <c r="AE14" s="9">
        <v>936790</v>
      </c>
      <c r="AF14" s="57"/>
      <c r="AG14" s="9">
        <v>3199976493180</v>
      </c>
      <c r="AH14" s="57"/>
      <c r="AI14" s="9">
        <v>3304396089634</v>
      </c>
      <c r="AJ14" s="57"/>
      <c r="AK14" s="96">
        <v>4.3508297963296388E-2</v>
      </c>
    </row>
    <row r="15" spans="1:37" x14ac:dyDescent="0.45">
      <c r="A15" s="1" t="s">
        <v>188</v>
      </c>
      <c r="C15" s="7" t="s">
        <v>27</v>
      </c>
      <c r="E15" s="7" t="s">
        <v>27</v>
      </c>
      <c r="G15" s="2" t="s">
        <v>190</v>
      </c>
      <c r="I15" s="7" t="s">
        <v>191</v>
      </c>
      <c r="K15" s="10">
        <v>23</v>
      </c>
      <c r="L15" s="57"/>
      <c r="M15" s="10">
        <v>23</v>
      </c>
      <c r="O15" s="9">
        <v>0</v>
      </c>
      <c r="P15" s="57"/>
      <c r="Q15" s="9">
        <v>0</v>
      </c>
      <c r="R15" s="57"/>
      <c r="S15" s="10">
        <v>0</v>
      </c>
      <c r="T15" s="57"/>
      <c r="U15" s="10">
        <v>3253232</v>
      </c>
      <c r="V15" s="57"/>
      <c r="W15" s="10">
        <v>3000000421120</v>
      </c>
      <c r="X15" s="57"/>
      <c r="Y15" s="9">
        <v>0</v>
      </c>
      <c r="Z15" s="57"/>
      <c r="AA15" s="9">
        <v>0</v>
      </c>
      <c r="AB15" s="57"/>
      <c r="AC15" s="9">
        <v>3253232</v>
      </c>
      <c r="AD15" s="57"/>
      <c r="AE15" s="9">
        <v>922160</v>
      </c>
      <c r="AF15" s="57"/>
      <c r="AG15" s="9">
        <v>3000000421120</v>
      </c>
      <c r="AH15" s="57"/>
      <c r="AI15" s="9">
        <v>2999456671043</v>
      </c>
      <c r="AJ15" s="57"/>
      <c r="AK15" s="96">
        <v>3.9493223884728187E-2</v>
      </c>
    </row>
    <row r="16" spans="1:37" x14ac:dyDescent="0.45">
      <c r="A16" s="17" t="s">
        <v>121</v>
      </c>
      <c r="C16" s="7" t="s">
        <v>27</v>
      </c>
      <c r="E16" s="7" t="s">
        <v>27</v>
      </c>
      <c r="G16" s="7" t="s">
        <v>123</v>
      </c>
      <c r="I16" s="7" t="s">
        <v>124</v>
      </c>
      <c r="K16" s="9">
        <v>23</v>
      </c>
      <c r="L16" s="57"/>
      <c r="M16" s="9">
        <v>23</v>
      </c>
      <c r="O16" s="9">
        <v>3000000</v>
      </c>
      <c r="P16" s="57"/>
      <c r="Q16" s="9">
        <v>3000000000000</v>
      </c>
      <c r="R16" s="57"/>
      <c r="S16" s="9">
        <v>2999456250000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3000000</v>
      </c>
      <c r="AD16" s="57"/>
      <c r="AE16" s="9">
        <v>1000000</v>
      </c>
      <c r="AF16" s="57"/>
      <c r="AG16" s="9">
        <v>3000000000000</v>
      </c>
      <c r="AH16" s="57"/>
      <c r="AI16" s="9">
        <v>2999456250000</v>
      </c>
      <c r="AJ16" s="57"/>
      <c r="AK16" s="96">
        <v>3.9493218340942333E-2</v>
      </c>
    </row>
    <row r="17" spans="1:37" x14ac:dyDescent="0.45">
      <c r="A17" s="17" t="s">
        <v>175</v>
      </c>
      <c r="C17" s="7" t="s">
        <v>27</v>
      </c>
      <c r="E17" s="7" t="s">
        <v>27</v>
      </c>
      <c r="G17" s="7" t="s">
        <v>163</v>
      </c>
      <c r="I17" s="7" t="s">
        <v>178</v>
      </c>
      <c r="K17" s="9">
        <v>23</v>
      </c>
      <c r="L17" s="57"/>
      <c r="M17" s="9">
        <v>23</v>
      </c>
      <c r="O17" s="9">
        <v>3200000</v>
      </c>
      <c r="P17" s="57"/>
      <c r="Q17" s="9">
        <v>2956241802034</v>
      </c>
      <c r="R17" s="57"/>
      <c r="S17" s="9">
        <v>2888410780640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3200000</v>
      </c>
      <c r="AD17" s="57"/>
      <c r="AE17" s="9">
        <v>897820</v>
      </c>
      <c r="AF17" s="57"/>
      <c r="AG17" s="9">
        <v>2956241802034</v>
      </c>
      <c r="AH17" s="57"/>
      <c r="AI17" s="9">
        <v>2872503264400</v>
      </c>
      <c r="AJ17" s="57"/>
      <c r="AK17" s="96">
        <v>3.7821654710255836E-2</v>
      </c>
    </row>
    <row r="18" spans="1:37" x14ac:dyDescent="0.45">
      <c r="A18" s="17" t="s">
        <v>122</v>
      </c>
      <c r="C18" s="7" t="s">
        <v>27</v>
      </c>
      <c r="E18" s="7" t="s">
        <v>27</v>
      </c>
      <c r="G18" s="7" t="s">
        <v>130</v>
      </c>
      <c r="I18" s="7" t="s">
        <v>167</v>
      </c>
      <c r="K18" s="9">
        <v>23</v>
      </c>
      <c r="L18" s="57"/>
      <c r="M18" s="9">
        <v>23</v>
      </c>
      <c r="O18" s="9">
        <v>2700000</v>
      </c>
      <c r="P18" s="57"/>
      <c r="Q18" s="9">
        <v>2445126000000</v>
      </c>
      <c r="R18" s="57"/>
      <c r="S18" s="9">
        <v>2467055765081</v>
      </c>
      <c r="T18" s="57"/>
      <c r="U18" s="9">
        <v>0</v>
      </c>
      <c r="V18" s="57"/>
      <c r="W18" s="9">
        <v>0</v>
      </c>
      <c r="X18" s="57"/>
      <c r="Y18" s="9">
        <v>0</v>
      </c>
      <c r="Z18" s="33"/>
      <c r="AA18" s="33">
        <v>0</v>
      </c>
      <c r="AB18" s="57"/>
      <c r="AC18" s="9">
        <v>2700000</v>
      </c>
      <c r="AD18" s="57"/>
      <c r="AE18" s="9">
        <v>992487</v>
      </c>
      <c r="AF18" s="57"/>
      <c r="AG18" s="9">
        <v>2445126000000</v>
      </c>
      <c r="AH18" s="57"/>
      <c r="AI18" s="9">
        <v>2679229201674</v>
      </c>
      <c r="AJ18" s="57"/>
      <c r="AK18" s="96">
        <v>3.5276855212387215E-2</v>
      </c>
    </row>
    <row r="19" spans="1:37" x14ac:dyDescent="0.45">
      <c r="A19" s="17" t="s">
        <v>114</v>
      </c>
      <c r="C19" s="7" t="s">
        <v>27</v>
      </c>
      <c r="E19" s="7" t="s">
        <v>27</v>
      </c>
      <c r="G19" s="7" t="s">
        <v>117</v>
      </c>
      <c r="I19" s="7" t="s">
        <v>118</v>
      </c>
      <c r="K19" s="9">
        <v>18</v>
      </c>
      <c r="L19" s="57"/>
      <c r="M19" s="9">
        <v>18</v>
      </c>
      <c r="O19" s="9">
        <v>2650000</v>
      </c>
      <c r="P19" s="57"/>
      <c r="Q19" s="9">
        <v>2014365037500</v>
      </c>
      <c r="R19" s="57"/>
      <c r="S19" s="9">
        <v>2135269112313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2650000</v>
      </c>
      <c r="AD19" s="57"/>
      <c r="AE19" s="9">
        <v>816632</v>
      </c>
      <c r="AF19" s="57"/>
      <c r="AG19" s="9">
        <v>2014365037500</v>
      </c>
      <c r="AH19" s="57"/>
      <c r="AI19" s="9">
        <v>2163682561442</v>
      </c>
      <c r="AJ19" s="57"/>
      <c r="AK19" s="96">
        <v>2.848875952750379E-2</v>
      </c>
    </row>
    <row r="20" spans="1:37" x14ac:dyDescent="0.45">
      <c r="A20" s="17" t="s">
        <v>127</v>
      </c>
      <c r="C20" s="7" t="s">
        <v>27</v>
      </c>
      <c r="E20" s="7" t="s">
        <v>27</v>
      </c>
      <c r="G20" s="2" t="s">
        <v>128</v>
      </c>
      <c r="I20" s="7" t="s">
        <v>129</v>
      </c>
      <c r="K20" s="9">
        <v>23</v>
      </c>
      <c r="L20" s="57"/>
      <c r="M20" s="9">
        <v>23</v>
      </c>
      <c r="O20" s="9">
        <v>2000000</v>
      </c>
      <c r="P20" s="57"/>
      <c r="Q20" s="9">
        <v>2000000000000</v>
      </c>
      <c r="R20" s="57"/>
      <c r="S20" s="9">
        <v>1999637500000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2000000</v>
      </c>
      <c r="AD20" s="57"/>
      <c r="AE20" s="9">
        <v>1000000</v>
      </c>
      <c r="AF20" s="57"/>
      <c r="AG20" s="9">
        <v>2000000000000</v>
      </c>
      <c r="AH20" s="57"/>
      <c r="AI20" s="9">
        <v>1999637500000</v>
      </c>
      <c r="AJ20" s="57"/>
      <c r="AK20" s="96">
        <v>2.6328812227294891E-2</v>
      </c>
    </row>
    <row r="21" spans="1:37" x14ac:dyDescent="0.45">
      <c r="A21" s="17" t="s">
        <v>103</v>
      </c>
      <c r="C21" s="7" t="s">
        <v>27</v>
      </c>
      <c r="E21" s="7" t="s">
        <v>27</v>
      </c>
      <c r="G21" s="2" t="s">
        <v>106</v>
      </c>
      <c r="I21" s="7" t="s">
        <v>107</v>
      </c>
      <c r="K21" s="9">
        <v>18</v>
      </c>
      <c r="L21" s="57"/>
      <c r="M21" s="9">
        <v>18</v>
      </c>
      <c r="O21" s="9">
        <v>1984800</v>
      </c>
      <c r="P21" s="57"/>
      <c r="Q21" s="9">
        <v>1684205233657</v>
      </c>
      <c r="R21" s="57"/>
      <c r="S21" s="9">
        <v>1774329705240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1984800</v>
      </c>
      <c r="AD21" s="57"/>
      <c r="AE21" s="9">
        <v>912168</v>
      </c>
      <c r="AF21" s="57"/>
      <c r="AG21" s="9">
        <v>1684205233657</v>
      </c>
      <c r="AH21" s="57"/>
      <c r="AI21" s="9">
        <v>1810142898522</v>
      </c>
      <c r="AJ21" s="57"/>
      <c r="AK21" s="96">
        <v>2.3833776111798786E-2</v>
      </c>
    </row>
    <row r="22" spans="1:37" x14ac:dyDescent="0.45">
      <c r="A22" s="1" t="s">
        <v>91</v>
      </c>
      <c r="B22" s="27"/>
      <c r="C22" s="2" t="s">
        <v>27</v>
      </c>
      <c r="D22" s="23"/>
      <c r="E22" s="2" t="s">
        <v>27</v>
      </c>
      <c r="F22" s="23"/>
      <c r="G22" s="2" t="s">
        <v>92</v>
      </c>
      <c r="H22" s="23"/>
      <c r="I22" s="2" t="s">
        <v>93</v>
      </c>
      <c r="J22" s="27"/>
      <c r="K22" s="10">
        <v>23</v>
      </c>
      <c r="L22" s="77"/>
      <c r="M22" s="10">
        <v>23</v>
      </c>
      <c r="N22" s="23"/>
      <c r="O22" s="10">
        <v>1500000</v>
      </c>
      <c r="P22" s="77"/>
      <c r="Q22" s="10">
        <v>1500000000000</v>
      </c>
      <c r="R22" s="77"/>
      <c r="S22" s="10">
        <v>1499728125000</v>
      </c>
      <c r="T22" s="77"/>
      <c r="U22" s="10">
        <v>0</v>
      </c>
      <c r="V22" s="77"/>
      <c r="W22" s="10">
        <v>0</v>
      </c>
      <c r="X22" s="77"/>
      <c r="Y22" s="9">
        <v>0</v>
      </c>
      <c r="Z22" s="57"/>
      <c r="AA22" s="9">
        <v>0</v>
      </c>
      <c r="AB22" s="77"/>
      <c r="AC22" s="10">
        <v>1500000</v>
      </c>
      <c r="AD22" s="77"/>
      <c r="AE22" s="10">
        <v>1000000</v>
      </c>
      <c r="AF22" s="77"/>
      <c r="AG22" s="10">
        <v>1500000000000</v>
      </c>
      <c r="AH22" s="57"/>
      <c r="AI22" s="9">
        <v>1499728125000</v>
      </c>
      <c r="AJ22" s="57"/>
      <c r="AK22" s="96">
        <v>1.9746609170471167E-2</v>
      </c>
    </row>
    <row r="23" spans="1:37" x14ac:dyDescent="0.45">
      <c r="A23" s="1" t="s">
        <v>94</v>
      </c>
      <c r="C23" s="7" t="s">
        <v>27</v>
      </c>
      <c r="E23" s="7" t="s">
        <v>27</v>
      </c>
      <c r="G23" s="2" t="s">
        <v>97</v>
      </c>
      <c r="I23" s="7" t="s">
        <v>98</v>
      </c>
      <c r="K23" s="10">
        <v>23</v>
      </c>
      <c r="L23" s="57"/>
      <c r="M23" s="10">
        <v>23</v>
      </c>
      <c r="O23" s="9">
        <v>1499971</v>
      </c>
      <c r="P23" s="57"/>
      <c r="Q23" s="9">
        <v>1500205374093</v>
      </c>
      <c r="R23" s="57"/>
      <c r="S23" s="10">
        <v>1499699130256</v>
      </c>
      <c r="T23" s="57"/>
      <c r="U23" s="9">
        <v>0</v>
      </c>
      <c r="V23" s="57"/>
      <c r="W23" s="9">
        <v>0</v>
      </c>
      <c r="X23" s="57"/>
      <c r="Y23" s="9">
        <v>0</v>
      </c>
      <c r="Z23" s="57"/>
      <c r="AA23" s="9">
        <v>0</v>
      </c>
      <c r="AB23" s="57"/>
      <c r="AC23" s="9">
        <v>1499971</v>
      </c>
      <c r="AD23" s="57"/>
      <c r="AE23" s="9">
        <v>1000000</v>
      </c>
      <c r="AF23" s="57"/>
      <c r="AG23" s="9">
        <v>1500205374093</v>
      </c>
      <c r="AH23" s="57"/>
      <c r="AI23" s="9">
        <v>1499699130256</v>
      </c>
      <c r="AJ23" s="57"/>
      <c r="AK23" s="96">
        <v>1.974622740269058E-2</v>
      </c>
    </row>
    <row r="24" spans="1:37" x14ac:dyDescent="0.45">
      <c r="A24" s="17" t="s">
        <v>105</v>
      </c>
      <c r="C24" s="7" t="s">
        <v>27</v>
      </c>
      <c r="E24" s="7" t="s">
        <v>27</v>
      </c>
      <c r="G24" s="7" t="s">
        <v>106</v>
      </c>
      <c r="I24" s="7" t="s">
        <v>108</v>
      </c>
      <c r="K24" s="9">
        <v>18</v>
      </c>
      <c r="L24" s="57"/>
      <c r="M24" s="9">
        <v>18</v>
      </c>
      <c r="O24" s="9">
        <v>646000</v>
      </c>
      <c r="P24" s="57"/>
      <c r="Q24" s="9">
        <v>548164381035</v>
      </c>
      <c r="R24" s="57"/>
      <c r="S24" s="9">
        <v>577497475607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646000</v>
      </c>
      <c r="AD24" s="57"/>
      <c r="AE24" s="9">
        <v>912168</v>
      </c>
      <c r="AF24" s="57"/>
      <c r="AG24" s="9">
        <v>548164381035</v>
      </c>
      <c r="AH24" s="57"/>
      <c r="AI24" s="9">
        <v>589153724529</v>
      </c>
      <c r="AJ24" s="57"/>
      <c r="AK24" s="96">
        <v>7.7572648973303713E-3</v>
      </c>
    </row>
    <row r="25" spans="1:37" x14ac:dyDescent="0.45">
      <c r="A25" s="17" t="s">
        <v>35</v>
      </c>
      <c r="C25" s="7" t="s">
        <v>27</v>
      </c>
      <c r="E25" s="7" t="s">
        <v>27</v>
      </c>
      <c r="G25" s="7" t="s">
        <v>36</v>
      </c>
      <c r="I25" s="7" t="s">
        <v>37</v>
      </c>
      <c r="K25" s="9">
        <v>23</v>
      </c>
      <c r="L25" s="57"/>
      <c r="M25" s="9">
        <v>23</v>
      </c>
      <c r="O25" s="9">
        <v>500000</v>
      </c>
      <c r="P25" s="57"/>
      <c r="Q25" s="9">
        <v>500000000000</v>
      </c>
      <c r="R25" s="57"/>
      <c r="S25" s="9">
        <v>499909375000</v>
      </c>
      <c r="T25" s="57"/>
      <c r="U25" s="9">
        <v>0</v>
      </c>
      <c r="V25" s="57"/>
      <c r="W25" s="9">
        <v>0</v>
      </c>
      <c r="X25" s="57"/>
      <c r="Y25" s="9">
        <v>0</v>
      </c>
      <c r="Z25" s="57"/>
      <c r="AA25" s="9">
        <v>0</v>
      </c>
      <c r="AB25" s="57"/>
      <c r="AC25" s="9">
        <v>500000</v>
      </c>
      <c r="AD25" s="57"/>
      <c r="AE25" s="9">
        <v>1000000</v>
      </c>
      <c r="AF25" s="57"/>
      <c r="AG25" s="9">
        <v>500000000000</v>
      </c>
      <c r="AH25" s="57"/>
      <c r="AI25" s="9">
        <v>499909375000</v>
      </c>
      <c r="AJ25" s="57"/>
      <c r="AK25" s="96">
        <v>6.5822030568237228E-3</v>
      </c>
    </row>
    <row r="26" spans="1:37" x14ac:dyDescent="0.45">
      <c r="A26" s="17" t="s">
        <v>31</v>
      </c>
      <c r="C26" s="7" t="s">
        <v>27</v>
      </c>
      <c r="E26" s="7" t="s">
        <v>27</v>
      </c>
      <c r="G26" s="7" t="s">
        <v>32</v>
      </c>
      <c r="I26" s="7" t="s">
        <v>33</v>
      </c>
      <c r="K26" s="9">
        <v>23</v>
      </c>
      <c r="L26" s="57"/>
      <c r="M26" s="9">
        <v>23</v>
      </c>
      <c r="O26" s="9">
        <v>526865</v>
      </c>
      <c r="P26" s="57"/>
      <c r="Q26" s="9">
        <v>500020153650</v>
      </c>
      <c r="R26" s="57"/>
      <c r="S26" s="9">
        <v>471458707618</v>
      </c>
      <c r="T26" s="57"/>
      <c r="U26" s="9">
        <v>0</v>
      </c>
      <c r="V26" s="57"/>
      <c r="W26" s="9">
        <v>0</v>
      </c>
      <c r="X26" s="57"/>
      <c r="Y26" s="9">
        <v>0</v>
      </c>
      <c r="Z26" s="33"/>
      <c r="AA26" s="33">
        <v>0</v>
      </c>
      <c r="AB26" s="57"/>
      <c r="AC26" s="9">
        <v>526865</v>
      </c>
      <c r="AD26" s="57"/>
      <c r="AE26" s="9">
        <v>937200</v>
      </c>
      <c r="AF26" s="57"/>
      <c r="AG26" s="9">
        <v>500020153650</v>
      </c>
      <c r="AH26" s="57"/>
      <c r="AI26" s="9">
        <v>493688380759</v>
      </c>
      <c r="AJ26" s="57"/>
      <c r="AK26" s="96">
        <v>6.500292515918998E-3</v>
      </c>
    </row>
    <row r="27" spans="1:37" ht="21" x14ac:dyDescent="0.45">
      <c r="A27" s="100" t="s">
        <v>159</v>
      </c>
      <c r="C27" s="2"/>
      <c r="E27" s="2"/>
      <c r="G27" s="2"/>
      <c r="I27" s="2"/>
      <c r="K27" s="2"/>
      <c r="M27" s="2"/>
      <c r="O27" s="9"/>
      <c r="Q27" s="79">
        <v>35498773251100</v>
      </c>
      <c r="S27" s="79">
        <v>36104264134201</v>
      </c>
      <c r="U27" s="2"/>
      <c r="W27" s="79">
        <v>8000440261120</v>
      </c>
      <c r="Y27" s="2"/>
      <c r="AA27" s="79">
        <v>379159131802</v>
      </c>
      <c r="AC27" s="2"/>
      <c r="AE27" s="2"/>
      <c r="AG27" s="79">
        <v>43073489176220</v>
      </c>
      <c r="AI27" s="79">
        <v>43735814931984</v>
      </c>
      <c r="AK27" s="93">
        <v>0.57586040417422013</v>
      </c>
    </row>
    <row r="31" spans="1:37" x14ac:dyDescent="0.45">
      <c r="AG31" s="196"/>
    </row>
    <row r="33" spans="22:22" x14ac:dyDescent="0.45">
      <c r="V33" s="6">
        <v>0</v>
      </c>
    </row>
  </sheetData>
  <sortState ref="A10:AK26">
    <sortCondition descending="1" ref="AI10:AI26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18"/>
  <sheetViews>
    <sheetView rightToLeft="1" view="pageBreakPreview" zoomScale="115" zoomScaleNormal="100" zoomScaleSheetLayoutView="115" workbookViewId="0">
      <selection activeCell="G23" sqref="G23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5" width="9.140625" style="73"/>
    <col min="16" max="16" width="9.140625" style="165"/>
    <col min="17" max="16384" width="9.140625" style="61"/>
  </cols>
  <sheetData>
    <row r="1" spans="1:20" ht="21" x14ac:dyDescent="0.4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20" ht="21" x14ac:dyDescent="0.45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20" ht="21" x14ac:dyDescent="0.45">
      <c r="A3" s="187" t="s">
        <v>185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188" t="s">
        <v>38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20" x14ac:dyDescent="0.45">
      <c r="A6" s="188" t="s">
        <v>151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8" spans="1:20" ht="21" x14ac:dyDescent="0.45">
      <c r="A8" s="186" t="s">
        <v>39</v>
      </c>
      <c r="C8" s="181" t="str">
        <f>سهام!Q6</f>
        <v>1404/07/30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20" ht="42" x14ac:dyDescent="0.45">
      <c r="A9" s="181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20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20" x14ac:dyDescent="0.45">
      <c r="A11" s="68" t="s">
        <v>103</v>
      </c>
      <c r="B11" s="67"/>
      <c r="C11" s="55">
        <v>1984800</v>
      </c>
      <c r="D11" s="74"/>
      <c r="E11" s="55">
        <v>848400</v>
      </c>
      <c r="F11" s="74"/>
      <c r="G11" s="55">
        <v>912168</v>
      </c>
      <c r="H11" s="74"/>
      <c r="I11" s="90">
        <v>7.5162659123055156E-2</v>
      </c>
      <c r="J11" s="74"/>
      <c r="K11" s="55">
        <v>1810142898522</v>
      </c>
      <c r="L11" s="74"/>
      <c r="M11" s="55" t="s">
        <v>45</v>
      </c>
      <c r="O11" s="143"/>
      <c r="Q11" s="144"/>
      <c r="R11" s="144"/>
      <c r="S11" s="144"/>
      <c r="T11" s="144"/>
    </row>
    <row r="12" spans="1:20" customFormat="1" ht="21.75" customHeight="1" x14ac:dyDescent="0.45">
      <c r="A12" s="68" t="s">
        <v>104</v>
      </c>
      <c r="B12" s="67"/>
      <c r="C12" s="55">
        <v>4302000</v>
      </c>
      <c r="D12" s="74"/>
      <c r="E12" s="55">
        <v>940645</v>
      </c>
      <c r="F12" s="74"/>
      <c r="G12" s="55">
        <v>965528</v>
      </c>
      <c r="H12" s="74"/>
      <c r="I12" s="90">
        <v>2.6453125249164138E-2</v>
      </c>
      <c r="J12" s="74"/>
      <c r="K12" s="55">
        <v>4152948597611</v>
      </c>
      <c r="L12" s="74"/>
      <c r="M12" s="55" t="s">
        <v>45</v>
      </c>
      <c r="O12" s="143"/>
      <c r="P12" s="165"/>
      <c r="Q12" s="145"/>
      <c r="R12" s="145"/>
      <c r="S12" s="145"/>
      <c r="T12" s="145"/>
    </row>
    <row r="13" spans="1:20" customFormat="1" ht="21.75" customHeight="1" x14ac:dyDescent="0.45">
      <c r="A13" s="68" t="s">
        <v>105</v>
      </c>
      <c r="B13" s="67"/>
      <c r="C13" s="55">
        <v>646000</v>
      </c>
      <c r="D13" s="74"/>
      <c r="E13" s="55">
        <v>848400</v>
      </c>
      <c r="F13" s="74"/>
      <c r="G13" s="55">
        <v>912168</v>
      </c>
      <c r="H13" s="74"/>
      <c r="I13" s="90">
        <v>7.5162659123055156E-2</v>
      </c>
      <c r="J13" s="74"/>
      <c r="K13" s="55">
        <v>589153724529</v>
      </c>
      <c r="L13" s="74"/>
      <c r="M13" s="55" t="s">
        <v>45</v>
      </c>
      <c r="O13" s="143"/>
      <c r="P13" s="165"/>
      <c r="Q13" s="145"/>
      <c r="R13" s="145"/>
      <c r="S13" s="145"/>
      <c r="T13" s="145"/>
    </row>
    <row r="14" spans="1:20" customFormat="1" ht="21.75" customHeight="1" x14ac:dyDescent="0.45">
      <c r="A14" s="68" t="s">
        <v>114</v>
      </c>
      <c r="B14" s="67"/>
      <c r="C14" s="55">
        <v>2650000</v>
      </c>
      <c r="D14" s="74"/>
      <c r="E14" s="55">
        <v>776100</v>
      </c>
      <c r="F14" s="74"/>
      <c r="G14" s="55">
        <v>816632</v>
      </c>
      <c r="H14" s="74"/>
      <c r="I14" s="90">
        <v>5.2225228707640771E-2</v>
      </c>
      <c r="J14" s="74"/>
      <c r="K14" s="55">
        <v>2163682561442</v>
      </c>
      <c r="L14" s="74"/>
      <c r="M14" s="55" t="s">
        <v>45</v>
      </c>
      <c r="O14" s="143"/>
      <c r="P14" s="165"/>
      <c r="Q14" s="145"/>
      <c r="R14" s="145"/>
      <c r="S14" s="145"/>
      <c r="T14" s="145"/>
    </row>
    <row r="15" spans="1:20" x14ac:dyDescent="0.45">
      <c r="A15" s="68" t="s">
        <v>122</v>
      </c>
      <c r="C15" s="73">
        <v>2700000</v>
      </c>
      <c r="E15" s="73">
        <v>918970</v>
      </c>
      <c r="G15" s="73">
        <v>992487</v>
      </c>
      <c r="I15" s="90">
        <v>7.9999347095117357E-2</v>
      </c>
      <c r="K15" s="73">
        <v>2679229201674</v>
      </c>
      <c r="M15" s="55" t="s">
        <v>45</v>
      </c>
      <c r="O15" s="143"/>
      <c r="Q15" s="144"/>
      <c r="R15" s="144"/>
      <c r="S15" s="144"/>
      <c r="T15" s="144"/>
    </row>
    <row r="16" spans="1:20" x14ac:dyDescent="0.45">
      <c r="A16" s="68" t="s">
        <v>175</v>
      </c>
      <c r="C16" s="73">
        <v>3200000</v>
      </c>
      <c r="E16" s="73">
        <v>816200</v>
      </c>
      <c r="G16" s="73">
        <v>897820</v>
      </c>
      <c r="I16" s="90">
        <v>0.1</v>
      </c>
      <c r="K16" s="73">
        <v>2872503264400</v>
      </c>
      <c r="M16" s="55" t="s">
        <v>45</v>
      </c>
      <c r="O16" s="143"/>
      <c r="Q16" s="144"/>
      <c r="R16" s="144"/>
      <c r="S16" s="144"/>
      <c r="T16" s="144"/>
    </row>
    <row r="17" spans="1:20" x14ac:dyDescent="0.45">
      <c r="A17" s="68" t="s">
        <v>189</v>
      </c>
      <c r="C17" s="73">
        <v>4961300</v>
      </c>
      <c r="E17" s="73">
        <v>821300</v>
      </c>
      <c r="G17" s="73">
        <v>841098</v>
      </c>
      <c r="I17" s="90">
        <v>2.4105686107390722E-2</v>
      </c>
      <c r="K17" s="73">
        <v>4172183162114</v>
      </c>
      <c r="M17" s="55" t="s">
        <v>45</v>
      </c>
      <c r="O17" s="143"/>
      <c r="Q17" s="144"/>
      <c r="R17" s="144"/>
      <c r="S17" s="144"/>
      <c r="T17" s="144"/>
    </row>
    <row r="18" spans="1:20" x14ac:dyDescent="0.45">
      <c r="O18" s="143"/>
      <c r="Q18" s="144"/>
      <c r="R18" s="144"/>
      <c r="S18" s="144"/>
      <c r="T18" s="144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17"/>
  <sheetViews>
    <sheetView rightToLeft="1" view="pageBreakPreview" zoomScaleNormal="100" zoomScaleSheetLayoutView="100" workbookViewId="0">
      <selection activeCell="G14" sqref="G14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5" bestFit="1" customWidth="1"/>
    <col min="8" max="8" width="1" style="52" customWidth="1"/>
    <col min="9" max="9" width="7.7109375" style="105" bestFit="1" customWidth="1"/>
    <col min="10" max="10" width="8.28515625" style="5" customWidth="1"/>
    <col min="11" max="11" width="24.140625" style="102" bestFit="1" customWidth="1"/>
    <col min="12" max="12" width="8.140625" style="142" bestFit="1" customWidth="1"/>
    <col min="13" max="13" width="22.5703125" style="5" bestFit="1" customWidth="1"/>
    <col min="14" max="16384" width="9.140625" style="5"/>
  </cols>
  <sheetData>
    <row r="1" spans="1:1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K1" s="149"/>
      <c r="L1" s="150"/>
      <c r="M1" s="151"/>
    </row>
    <row r="2" spans="1:13" ht="2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K2" s="149"/>
      <c r="L2" s="150"/>
      <c r="M2" s="151"/>
    </row>
    <row r="3" spans="1:13" ht="21" x14ac:dyDescent="0.45">
      <c r="A3" s="166" t="str">
        <f>'صورت وضعیت'!B12</f>
        <v>برای ماه منتهی به 1404/07/30</v>
      </c>
      <c r="B3" s="166"/>
      <c r="C3" s="166"/>
      <c r="D3" s="166"/>
      <c r="E3" s="166"/>
      <c r="F3" s="166"/>
      <c r="G3" s="166"/>
      <c r="H3" s="166"/>
      <c r="I3" s="166"/>
      <c r="K3" s="149"/>
      <c r="L3" s="150"/>
      <c r="M3" s="151"/>
    </row>
    <row r="4" spans="1:13" x14ac:dyDescent="0.45">
      <c r="K4" s="149"/>
      <c r="L4" s="150"/>
      <c r="M4" s="151"/>
    </row>
    <row r="5" spans="1:13" ht="21" x14ac:dyDescent="0.45">
      <c r="A5" s="62" t="s">
        <v>149</v>
      </c>
      <c r="B5" s="26"/>
      <c r="C5" s="26"/>
      <c r="D5" s="26"/>
      <c r="E5" s="72"/>
      <c r="F5" s="72"/>
      <c r="G5" s="111"/>
      <c r="H5" s="72"/>
      <c r="I5" s="116"/>
      <c r="K5" s="149"/>
      <c r="L5" s="150"/>
      <c r="M5" s="151"/>
    </row>
    <row r="6" spans="1:13" x14ac:dyDescent="0.45">
      <c r="K6" s="149"/>
      <c r="L6" s="150"/>
      <c r="M6" s="151"/>
    </row>
    <row r="7" spans="1:13" ht="63" x14ac:dyDescent="0.45">
      <c r="A7" s="63" t="s">
        <v>50</v>
      </c>
      <c r="C7" s="39" t="s">
        <v>51</v>
      </c>
      <c r="E7" s="39" t="s">
        <v>46</v>
      </c>
      <c r="G7" s="112" t="s">
        <v>52</v>
      </c>
      <c r="I7" s="112" t="s">
        <v>143</v>
      </c>
      <c r="K7" s="149"/>
      <c r="L7" s="150"/>
      <c r="M7" s="151"/>
    </row>
    <row r="8" spans="1:13" ht="21" x14ac:dyDescent="0.45">
      <c r="A8" s="48"/>
      <c r="C8" s="20"/>
      <c r="E8" s="14" t="s">
        <v>133</v>
      </c>
      <c r="G8" s="104"/>
      <c r="I8" s="104"/>
      <c r="K8" s="149"/>
      <c r="L8" s="150"/>
      <c r="M8" s="151"/>
    </row>
    <row r="9" spans="1:13" ht="21" x14ac:dyDescent="0.45">
      <c r="A9" s="65" t="s">
        <v>140</v>
      </c>
      <c r="B9" s="27"/>
      <c r="C9" s="2" t="s">
        <v>53</v>
      </c>
      <c r="D9" s="27"/>
      <c r="E9" s="38">
        <f>'درآمد سرمایه گذاری در سهام'!S14</f>
        <v>452597012884</v>
      </c>
      <c r="G9" s="113">
        <v>4.3378872814883701E-2</v>
      </c>
      <c r="H9" s="97"/>
      <c r="I9" s="113">
        <v>5.9592509976720293E-3</v>
      </c>
      <c r="K9" s="149"/>
      <c r="L9" s="150"/>
      <c r="M9" s="152"/>
    </row>
    <row r="10" spans="1:13" ht="42" x14ac:dyDescent="0.45">
      <c r="A10" s="64" t="s">
        <v>139</v>
      </c>
      <c r="C10" s="7" t="s">
        <v>54</v>
      </c>
      <c r="E10" s="38">
        <f>'درآمد سرمایه گذاری در صندوق'!S19</f>
        <v>563126826827</v>
      </c>
      <c r="G10" s="113">
        <v>5.3972532527160728E-2</v>
      </c>
      <c r="H10" s="97"/>
      <c r="I10" s="113">
        <v>7.4145741334019242E-3</v>
      </c>
      <c r="K10" s="149"/>
      <c r="L10" s="150"/>
      <c r="M10" s="152"/>
    </row>
    <row r="11" spans="1:13" ht="27.75" customHeight="1" x14ac:dyDescent="0.45">
      <c r="A11" s="64" t="s">
        <v>141</v>
      </c>
      <c r="C11" s="7" t="s">
        <v>55</v>
      </c>
      <c r="E11" s="11">
        <f>'درآمد سرمایه گذاری در اوراق'!S33</f>
        <v>5328700681833</v>
      </c>
      <c r="G11" s="113">
        <v>0.51072592740478817</v>
      </c>
      <c r="H11" s="97"/>
      <c r="I11" s="113">
        <v>7.0161896677492452E-2</v>
      </c>
      <c r="K11" s="149"/>
      <c r="L11" s="150"/>
      <c r="M11" s="152"/>
    </row>
    <row r="12" spans="1:13" ht="30" customHeight="1" x14ac:dyDescent="0.45">
      <c r="A12" s="65" t="s">
        <v>142</v>
      </c>
      <c r="C12" s="7" t="s">
        <v>56</v>
      </c>
      <c r="E12" s="11">
        <f>'درآمد سپرده بانکی'!G10</f>
        <v>4088276272183</v>
      </c>
      <c r="G12" s="113">
        <v>0.39183823886302682</v>
      </c>
      <c r="H12" s="97"/>
      <c r="I12" s="113">
        <v>5.3829485746097153E-2</v>
      </c>
      <c r="K12" s="149"/>
      <c r="L12" s="150"/>
      <c r="M12" s="152"/>
    </row>
    <row r="13" spans="1:13" ht="23.25" customHeight="1" x14ac:dyDescent="0.45">
      <c r="A13" s="86" t="s">
        <v>57</v>
      </c>
      <c r="C13" s="2" t="s">
        <v>58</v>
      </c>
      <c r="E13" s="11">
        <f>'سایر درآمدها'!E10</f>
        <v>880890505</v>
      </c>
      <c r="G13" s="113">
        <v>8.4428390140584876E-5</v>
      </c>
      <c r="H13" s="97"/>
      <c r="I13" s="113">
        <v>1.159850257806826E-5</v>
      </c>
      <c r="K13" s="149"/>
      <c r="L13" s="150"/>
      <c r="M13" s="152"/>
    </row>
    <row r="14" spans="1:13" ht="21" x14ac:dyDescent="0.45">
      <c r="A14" s="35" t="s">
        <v>159</v>
      </c>
      <c r="C14" s="1"/>
      <c r="E14" s="36">
        <f>SUM(E9:E13)</f>
        <v>10433581684232</v>
      </c>
      <c r="G14" s="197">
        <v>1</v>
      </c>
      <c r="H14" s="89"/>
      <c r="I14" s="114">
        <v>0.13737680605724162</v>
      </c>
      <c r="K14" s="149"/>
      <c r="L14" s="150"/>
      <c r="M14" s="151"/>
    </row>
    <row r="15" spans="1:13" x14ac:dyDescent="0.45">
      <c r="K15" s="149"/>
      <c r="L15" s="150"/>
      <c r="M15" s="151"/>
    </row>
    <row r="16" spans="1:13" x14ac:dyDescent="0.45">
      <c r="K16" s="149"/>
      <c r="L16" s="150"/>
      <c r="M16" s="151"/>
    </row>
    <row r="17" spans="11:13" x14ac:dyDescent="0.45">
      <c r="K17" s="149"/>
      <c r="L17" s="150"/>
      <c r="M17" s="151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21"/>
  <sheetViews>
    <sheetView rightToLeft="1" view="pageBreakPreview" zoomScale="95" zoomScaleNormal="100" zoomScaleSheetLayoutView="95" workbookViewId="0">
      <selection activeCell="K29" sqref="K29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0.85546875" style="11" bestFit="1" customWidth="1"/>
    <col min="10" max="10" width="0.85546875" style="11" customWidth="1"/>
    <col min="11" max="11" width="15.5703125" style="134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1.42578125" style="11" bestFit="1" customWidth="1"/>
    <col min="20" max="20" width="0.85546875" style="11" customWidth="1"/>
    <col min="21" max="21" width="11.5703125" style="130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3" ht="2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3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3" ht="21" x14ac:dyDescent="0.45">
      <c r="A5" s="178" t="s">
        <v>152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3" ht="21" x14ac:dyDescent="0.45">
      <c r="C6" s="167" t="s">
        <v>59</v>
      </c>
      <c r="D6" s="167"/>
      <c r="E6" s="167"/>
      <c r="F6" s="167"/>
      <c r="G6" s="167"/>
      <c r="H6" s="167"/>
      <c r="I6" s="167"/>
      <c r="J6" s="167"/>
      <c r="K6" s="167"/>
      <c r="M6" s="167" t="s">
        <v>187</v>
      </c>
      <c r="N6" s="167"/>
      <c r="O6" s="167"/>
      <c r="P6" s="167"/>
      <c r="Q6" s="167"/>
      <c r="R6" s="167"/>
      <c r="S6" s="167"/>
      <c r="T6" s="167"/>
      <c r="U6" s="167"/>
    </row>
    <row r="7" spans="1:23" ht="21" x14ac:dyDescent="0.45">
      <c r="A7" s="176" t="s">
        <v>60</v>
      </c>
      <c r="C7" s="177" t="s">
        <v>61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61</v>
      </c>
      <c r="N7" s="70"/>
      <c r="O7" s="177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3" ht="42" x14ac:dyDescent="0.45">
      <c r="A8" s="167"/>
      <c r="C8" s="167"/>
      <c r="E8" s="167"/>
      <c r="G8" s="167"/>
      <c r="I8" s="161" t="s">
        <v>46</v>
      </c>
      <c r="J8" s="70"/>
      <c r="K8" s="103" t="s">
        <v>52</v>
      </c>
      <c r="M8" s="167"/>
      <c r="O8" s="167"/>
      <c r="Q8" s="167"/>
      <c r="S8" s="36" t="s">
        <v>46</v>
      </c>
      <c r="T8" s="70"/>
      <c r="U8" s="109" t="s">
        <v>52</v>
      </c>
    </row>
    <row r="9" spans="1:23" ht="21" x14ac:dyDescent="0.45">
      <c r="A9" s="160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10"/>
      <c r="W9" s="154"/>
    </row>
    <row r="10" spans="1:23" x14ac:dyDescent="0.45">
      <c r="A10" s="2" t="s">
        <v>126</v>
      </c>
      <c r="B10" s="19"/>
      <c r="C10" s="33">
        <v>221902307</v>
      </c>
      <c r="D10" s="33"/>
      <c r="E10" s="33">
        <v>52088860629</v>
      </c>
      <c r="G10" s="33">
        <v>0</v>
      </c>
      <c r="H10" s="33"/>
      <c r="I10" s="49">
        <v>52310762936</v>
      </c>
      <c r="J10" s="33"/>
      <c r="K10" s="130">
        <v>2.6602995181928969E-2</v>
      </c>
      <c r="L10" s="33"/>
      <c r="M10" s="33">
        <v>15850164691</v>
      </c>
      <c r="N10" s="33"/>
      <c r="O10" s="33">
        <v>440259573778</v>
      </c>
      <c r="Q10" s="49">
        <v>0</v>
      </c>
      <c r="S10" s="49">
        <f>M10+O10+Q10</f>
        <v>456109738469</v>
      </c>
      <c r="T10" s="33"/>
      <c r="U10" s="130">
        <v>4.3715547764226231E-2</v>
      </c>
      <c r="W10" s="154"/>
    </row>
    <row r="11" spans="1:23" x14ac:dyDescent="0.45">
      <c r="A11" s="37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v>0</v>
      </c>
      <c r="J11" s="33"/>
      <c r="K11" s="130">
        <v>0</v>
      </c>
      <c r="L11" s="33"/>
      <c r="M11" s="33">
        <v>0</v>
      </c>
      <c r="N11" s="33"/>
      <c r="O11" s="33"/>
      <c r="Q11" s="49">
        <f>'درآمد ناشی از فروش'!Q16</f>
        <v>951399253</v>
      </c>
      <c r="S11" s="49">
        <f t="shared" ref="S11:S13" si="0">M11+O11+Q11</f>
        <v>951399253</v>
      </c>
      <c r="T11" s="33"/>
      <c r="U11" s="130">
        <v>9.1186256243896088E-5</v>
      </c>
      <c r="W11" s="154"/>
    </row>
    <row r="12" spans="1:23" x14ac:dyDescent="0.45">
      <c r="A12" s="37" t="s">
        <v>162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v>0</v>
      </c>
      <c r="J12" s="33"/>
      <c r="K12" s="130">
        <v>0</v>
      </c>
      <c r="L12" s="33"/>
      <c r="M12" s="33">
        <v>0</v>
      </c>
      <c r="N12" s="33"/>
      <c r="O12" s="33"/>
      <c r="Q12" s="49">
        <f>'درآمد ناشی از فروش'!Q18</f>
        <v>21487</v>
      </c>
      <c r="S12" s="49">
        <f t="shared" si="0"/>
        <v>21487</v>
      </c>
      <c r="T12" s="33"/>
      <c r="U12" s="130">
        <v>2.0594078476878889E-9</v>
      </c>
      <c r="W12" s="154"/>
    </row>
    <row r="13" spans="1:23" x14ac:dyDescent="0.45">
      <c r="A13" s="85" t="s">
        <v>11</v>
      </c>
      <c r="B13" s="131"/>
      <c r="C13" s="49">
        <v>0</v>
      </c>
      <c r="D13" s="49"/>
      <c r="E13" s="49">
        <v>0</v>
      </c>
      <c r="G13" s="33">
        <v>0</v>
      </c>
      <c r="H13" s="33"/>
      <c r="I13" s="49">
        <v>0</v>
      </c>
      <c r="J13" s="33"/>
      <c r="K13" s="130">
        <v>0</v>
      </c>
      <c r="L13" s="33"/>
      <c r="M13" s="33">
        <v>0</v>
      </c>
      <c r="N13" s="33"/>
      <c r="O13" s="33"/>
      <c r="Q13" s="49">
        <f>'درآمد ناشی از فروش'!Q19</f>
        <v>-4464146325</v>
      </c>
      <c r="S13" s="49">
        <f t="shared" si="0"/>
        <v>-4464146325</v>
      </c>
      <c r="T13" s="33"/>
      <c r="U13" s="130">
        <v>-4.2786326499427783E-4</v>
      </c>
      <c r="W13" s="154"/>
    </row>
    <row r="14" spans="1:23" ht="21" x14ac:dyDescent="0.45">
      <c r="A14" s="162" t="s">
        <v>159</v>
      </c>
      <c r="B14" s="19"/>
      <c r="C14" s="81">
        <f>SUM(C10:C13)</f>
        <v>221902307</v>
      </c>
      <c r="D14" s="33"/>
      <c r="E14" s="81">
        <f>SUM(E10:E13)</f>
        <v>52088860629</v>
      </c>
      <c r="F14" s="81">
        <f t="shared" ref="F14:G14" si="1">SUM(F10:F13)</f>
        <v>0</v>
      </c>
      <c r="G14" s="81">
        <f t="shared" si="1"/>
        <v>0</v>
      </c>
      <c r="H14" s="33"/>
      <c r="I14" s="81">
        <f>SUM(I10:I13)</f>
        <v>52310762936</v>
      </c>
      <c r="J14" s="33"/>
      <c r="K14" s="132">
        <f>SUM(K10:K13)</f>
        <v>2.6602995181928969E-2</v>
      </c>
      <c r="L14" s="33"/>
      <c r="M14" s="81">
        <f>SUM(M10:M13)</f>
        <v>15850164691</v>
      </c>
      <c r="O14" s="81">
        <f>SUM(O10:O13)</f>
        <v>440259573778</v>
      </c>
      <c r="P14" s="33"/>
      <c r="Q14" s="81">
        <f>SUM(Q10:Q13)</f>
        <v>-3512725585</v>
      </c>
      <c r="R14" s="33"/>
      <c r="S14" s="81">
        <f>SUM(S10:S13)</f>
        <v>452597012884</v>
      </c>
      <c r="T14" s="33"/>
      <c r="U14" s="132">
        <f>SUM(U10:U13)</f>
        <v>4.3378872814883694E-2</v>
      </c>
      <c r="W14" s="154"/>
    </row>
    <row r="15" spans="1:23" x14ac:dyDescent="0.45">
      <c r="K15" s="133"/>
      <c r="W15" s="154"/>
    </row>
    <row r="16" spans="1:23" x14ac:dyDescent="0.45">
      <c r="W16" s="154"/>
    </row>
    <row r="17" spans="17:23" x14ac:dyDescent="0.45">
      <c r="Q17" s="155"/>
      <c r="U17" s="134"/>
      <c r="W17" s="154"/>
    </row>
    <row r="18" spans="17:23" x14ac:dyDescent="0.45">
      <c r="U18" s="134"/>
      <c r="W18" s="154"/>
    </row>
    <row r="19" spans="17:23" x14ac:dyDescent="0.45">
      <c r="U19" s="134"/>
    </row>
    <row r="20" spans="17:23" x14ac:dyDescent="0.45">
      <c r="U20" s="134"/>
    </row>
    <row r="21" spans="17:23" x14ac:dyDescent="0.45">
      <c r="U21" s="134"/>
    </row>
  </sheetData>
  <sortState ref="A10:U13">
    <sortCondition descending="1" ref="S10:S13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19"/>
  <sheetViews>
    <sheetView rightToLeft="1" view="pageBreakPreview" zoomScaleNormal="100" zoomScaleSheetLayoutView="100" workbookViewId="0">
      <selection activeCell="K26" sqref="K26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1.140625" style="11" bestFit="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7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8" customWidth="1"/>
    <col min="22" max="22" width="0.28515625" style="18" customWidth="1"/>
    <col min="23" max="23" width="16.140625" style="18" bestFit="1" customWidth="1"/>
    <col min="24" max="16384" width="9.140625" style="18"/>
  </cols>
  <sheetData>
    <row r="1" spans="1:21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1" ht="21" x14ac:dyDescent="0.45">
      <c r="A2" s="166" t="s">
        <v>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21" x14ac:dyDescent="0.45">
      <c r="A3" s="166" t="s">
        <v>185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1" ht="21" x14ac:dyDescent="0.45">
      <c r="A5" s="178" t="s">
        <v>153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1" ht="21" x14ac:dyDescent="0.45">
      <c r="C6" s="191" t="s">
        <v>59</v>
      </c>
      <c r="D6" s="191"/>
      <c r="E6" s="191"/>
      <c r="F6" s="191"/>
      <c r="G6" s="191"/>
      <c r="H6" s="191"/>
      <c r="I6" s="191"/>
      <c r="J6" s="191"/>
      <c r="K6" s="191"/>
      <c r="M6" s="191" t="s">
        <v>187</v>
      </c>
      <c r="N6" s="191"/>
      <c r="O6" s="176"/>
      <c r="P6" s="191"/>
      <c r="Q6" s="191"/>
      <c r="R6" s="191"/>
      <c r="S6" s="191"/>
      <c r="T6" s="191"/>
      <c r="U6" s="191"/>
    </row>
    <row r="7" spans="1:21" ht="21" x14ac:dyDescent="0.45">
      <c r="A7" s="176" t="s">
        <v>16</v>
      </c>
      <c r="C7" s="177" t="s">
        <v>64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64</v>
      </c>
      <c r="N7" s="70"/>
      <c r="O7" s="189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1" ht="42" x14ac:dyDescent="0.45">
      <c r="A8" s="167"/>
      <c r="C8" s="167"/>
      <c r="E8" s="167"/>
      <c r="G8" s="167"/>
      <c r="I8" s="8" t="s">
        <v>46</v>
      </c>
      <c r="J8" s="135"/>
      <c r="K8" s="103" t="s">
        <v>52</v>
      </c>
      <c r="M8" s="167"/>
      <c r="O8" s="190"/>
      <c r="Q8" s="167"/>
      <c r="S8" s="119" t="s">
        <v>46</v>
      </c>
      <c r="T8" s="135"/>
      <c r="U8" s="106" t="s">
        <v>52</v>
      </c>
    </row>
    <row r="9" spans="1:21" ht="2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J9" s="127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27"/>
      <c r="U9" s="107"/>
    </row>
    <row r="10" spans="1:21" x14ac:dyDescent="0.45">
      <c r="A10" s="60" t="s">
        <v>20</v>
      </c>
      <c r="C10" s="11">
        <v>0</v>
      </c>
      <c r="E10" s="11">
        <v>107229382316</v>
      </c>
      <c r="G10" s="11">
        <v>0</v>
      </c>
      <c r="I10" s="14">
        <f>C10+E10+G10</f>
        <v>107229382316</v>
      </c>
      <c r="K10" s="134">
        <v>5.4532233540616301E-2</v>
      </c>
      <c r="M10" s="49">
        <v>0</v>
      </c>
      <c r="N10" s="33"/>
      <c r="O10" s="49">
        <v>300477362170</v>
      </c>
      <c r="P10" s="33"/>
      <c r="Q10" s="49">
        <v>0</v>
      </c>
      <c r="R10" s="33"/>
      <c r="S10" s="49">
        <f t="shared" ref="S10:S18" si="0">M10+O10+Q10</f>
        <v>300477362170</v>
      </c>
      <c r="U10" s="134">
        <v>2.8799061651484801E-2</v>
      </c>
    </row>
    <row r="11" spans="1:21" x14ac:dyDescent="0.45">
      <c r="A11" s="37" t="s">
        <v>164</v>
      </c>
      <c r="C11" s="11">
        <v>0</v>
      </c>
      <c r="E11" s="11">
        <v>27684615949</v>
      </c>
      <c r="G11" s="11">
        <v>0</v>
      </c>
      <c r="I11" s="14">
        <f t="shared" ref="I11:I18" si="1">C11+E11+G11</f>
        <v>27684615949</v>
      </c>
      <c r="K11" s="134">
        <v>1.4079200213651437E-2</v>
      </c>
      <c r="M11" s="49">
        <v>0</v>
      </c>
      <c r="N11" s="33"/>
      <c r="O11" s="49">
        <v>82508818394</v>
      </c>
      <c r="P11" s="33"/>
      <c r="Q11" s="49">
        <v>0</v>
      </c>
      <c r="R11" s="33"/>
      <c r="S11" s="49">
        <f t="shared" si="0"/>
        <v>82508818394</v>
      </c>
      <c r="U11" s="134">
        <v>7.9080052172968967E-3</v>
      </c>
    </row>
    <row r="12" spans="1:21" x14ac:dyDescent="0.45">
      <c r="A12" s="60" t="s">
        <v>19</v>
      </c>
      <c r="C12" s="11">
        <v>0</v>
      </c>
      <c r="E12" s="11">
        <v>50656886576</v>
      </c>
      <c r="G12" s="11">
        <v>0</v>
      </c>
      <c r="I12" s="14">
        <f t="shared" si="1"/>
        <v>50656886576</v>
      </c>
      <c r="K12" s="134">
        <v>2.576190508178235E-2</v>
      </c>
      <c r="M12" s="49">
        <v>0</v>
      </c>
      <c r="N12" s="33"/>
      <c r="O12" s="49">
        <v>52496187863</v>
      </c>
      <c r="P12" s="33"/>
      <c r="Q12" s="49">
        <v>0</v>
      </c>
      <c r="R12" s="33"/>
      <c r="S12" s="49">
        <f t="shared" si="0"/>
        <v>52496187863</v>
      </c>
      <c r="U12" s="134">
        <v>5.0314637342932884E-3</v>
      </c>
    </row>
    <row r="13" spans="1:21" x14ac:dyDescent="0.45">
      <c r="A13" s="60" t="s">
        <v>165</v>
      </c>
      <c r="E13" s="11">
        <v>15958227120</v>
      </c>
      <c r="I13" s="14">
        <f t="shared" si="1"/>
        <v>15958227120</v>
      </c>
      <c r="K13" s="134">
        <v>8.1156652160644417E-3</v>
      </c>
      <c r="M13" s="49"/>
      <c r="N13" s="33"/>
      <c r="O13" s="49">
        <v>44152223115</v>
      </c>
      <c r="P13" s="33"/>
      <c r="Q13" s="49">
        <v>0</v>
      </c>
      <c r="R13" s="33"/>
      <c r="S13" s="49">
        <f t="shared" si="0"/>
        <v>44152223115</v>
      </c>
      <c r="U13" s="134">
        <v>4.2317417403964072E-3</v>
      </c>
    </row>
    <row r="14" spans="1:21" x14ac:dyDescent="0.45">
      <c r="A14" s="37" t="s">
        <v>174</v>
      </c>
      <c r="C14" s="11">
        <v>0</v>
      </c>
      <c r="E14" s="11">
        <v>15071892000</v>
      </c>
      <c r="G14" s="11">
        <v>0</v>
      </c>
      <c r="I14" s="14">
        <f t="shared" si="1"/>
        <v>15071892000</v>
      </c>
      <c r="K14" s="134">
        <v>7.6649134471448686E-3</v>
      </c>
      <c r="M14" s="49">
        <v>0</v>
      </c>
      <c r="N14" s="33"/>
      <c r="O14" s="49">
        <v>37005252000</v>
      </c>
      <c r="P14" s="33"/>
      <c r="Q14" s="49">
        <v>0</v>
      </c>
      <c r="R14" s="33"/>
      <c r="S14" s="49">
        <f t="shared" si="0"/>
        <v>37005252000</v>
      </c>
      <c r="U14" s="134">
        <v>3.5467448398784351E-3</v>
      </c>
    </row>
    <row r="15" spans="1:21" x14ac:dyDescent="0.45">
      <c r="A15" s="37" t="s">
        <v>119</v>
      </c>
      <c r="E15" s="11">
        <v>21270711000</v>
      </c>
      <c r="I15" s="14">
        <f t="shared" si="1"/>
        <v>21270711000</v>
      </c>
      <c r="K15" s="134">
        <v>1.0817365117414076E-2</v>
      </c>
      <c r="M15" s="49"/>
      <c r="N15" s="33"/>
      <c r="O15" s="49">
        <v>23997651855</v>
      </c>
      <c r="P15" s="33"/>
      <c r="Q15" s="49">
        <v>0</v>
      </c>
      <c r="R15" s="33"/>
      <c r="S15" s="49">
        <f t="shared" si="0"/>
        <v>23997651855</v>
      </c>
      <c r="U15" s="134">
        <v>2.3000396777711554E-3</v>
      </c>
    </row>
    <row r="16" spans="1:21" x14ac:dyDescent="0.45">
      <c r="A16" s="60" t="s">
        <v>111</v>
      </c>
      <c r="C16" s="11">
        <v>0</v>
      </c>
      <c r="E16" s="11">
        <v>16681826779</v>
      </c>
      <c r="G16" s="11">
        <v>0</v>
      </c>
      <c r="I16" s="14">
        <f t="shared" si="1"/>
        <v>16681826779</v>
      </c>
      <c r="K16" s="134">
        <v>8.4836567566499588E-3</v>
      </c>
      <c r="M16" s="49">
        <v>0</v>
      </c>
      <c r="N16" s="33"/>
      <c r="O16" s="49">
        <v>8195076776</v>
      </c>
      <c r="P16" s="33"/>
      <c r="Q16" s="49">
        <v>0</v>
      </c>
      <c r="R16" s="33"/>
      <c r="S16" s="49">
        <f t="shared" si="0"/>
        <v>8195076776</v>
      </c>
      <c r="U16" s="134">
        <v>7.8545192092424078E-4</v>
      </c>
    </row>
    <row r="17" spans="1:21" x14ac:dyDescent="0.45">
      <c r="A17" s="37" t="s">
        <v>182</v>
      </c>
      <c r="C17" s="11">
        <v>0</v>
      </c>
      <c r="E17" s="11">
        <v>8236104800</v>
      </c>
      <c r="G17" s="11">
        <v>0</v>
      </c>
      <c r="I17" s="14">
        <f t="shared" si="1"/>
        <v>8236104800</v>
      </c>
      <c r="K17" s="134">
        <v>4.1885272554775732E-3</v>
      </c>
      <c r="M17" s="49">
        <v>0</v>
      </c>
      <c r="N17" s="33"/>
      <c r="O17" s="49">
        <v>8008104800</v>
      </c>
      <c r="P17" s="33"/>
      <c r="Q17" s="49">
        <v>0</v>
      </c>
      <c r="R17" s="33"/>
      <c r="S17" s="49">
        <f t="shared" si="0"/>
        <v>8008104800</v>
      </c>
      <c r="U17" s="134">
        <v>7.675317108124471E-4</v>
      </c>
    </row>
    <row r="18" spans="1:21" x14ac:dyDescent="0.45">
      <c r="A18" s="60" t="s">
        <v>120</v>
      </c>
      <c r="C18" s="11">
        <v>0</v>
      </c>
      <c r="E18" s="11">
        <v>8136902940</v>
      </c>
      <c r="G18" s="11">
        <v>0</v>
      </c>
      <c r="I18" s="14">
        <f t="shared" si="1"/>
        <v>8136902940</v>
      </c>
      <c r="K18" s="134">
        <v>4.1380774731479371E-3</v>
      </c>
      <c r="M18" s="49">
        <v>0</v>
      </c>
      <c r="N18" s="33"/>
      <c r="O18" s="49">
        <v>6286149854</v>
      </c>
      <c r="P18" s="33"/>
      <c r="Q18" s="49">
        <v>0</v>
      </c>
      <c r="R18" s="33"/>
      <c r="S18" s="49">
        <f t="shared" si="0"/>
        <v>6286149854</v>
      </c>
      <c r="U18" s="134">
        <v>6.0249203430305187E-4</v>
      </c>
    </row>
    <row r="19" spans="1:21" ht="21" x14ac:dyDescent="0.45">
      <c r="A19" s="122" t="s">
        <v>159</v>
      </c>
      <c r="C19" s="36">
        <v>0</v>
      </c>
      <c r="E19" s="36">
        <v>270926549480</v>
      </c>
      <c r="G19" s="36">
        <v>0</v>
      </c>
      <c r="I19" s="36">
        <v>270926549480</v>
      </c>
      <c r="K19" s="136">
        <v>0.13778154410194893</v>
      </c>
      <c r="M19" s="36">
        <v>0</v>
      </c>
      <c r="O19" s="36">
        <v>563126826827</v>
      </c>
      <c r="Q19" s="36">
        <v>0</v>
      </c>
      <c r="S19" s="36">
        <v>563126826827</v>
      </c>
      <c r="U19" s="136">
        <v>5.3972532527160715E-2</v>
      </c>
    </row>
  </sheetData>
  <sortState ref="A10:U18">
    <sortCondition descending="1" ref="S10:S18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'سود سهام'!Print_Area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2025-10-30T11:21:06Z</dcterms:modified>
</cp:coreProperties>
</file>